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44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<sst xmlns="http://schemas.openxmlformats.org/spreadsheetml/2006/main" count="457" uniqueCount="118">
  <si>
    <t>Прием пищи</t>
  </si>
  <si>
    <t>Наименование блюда</t>
  </si>
  <si>
    <t>Выход блюда</t>
  </si>
  <si>
    <t>1-3 года</t>
  </si>
  <si>
    <t>Пищевые вещества (г)</t>
  </si>
  <si>
    <t>Б</t>
  </si>
  <si>
    <t>Ж</t>
  </si>
  <si>
    <t>У</t>
  </si>
  <si>
    <t>Энергетическая ценность (ккал)</t>
  </si>
  <si>
    <t>3-7 лет</t>
  </si>
  <si>
    <t>№ рецептуры (технологической карты)</t>
  </si>
  <si>
    <t>День 1</t>
  </si>
  <si>
    <t>Завтрак</t>
  </si>
  <si>
    <t>Печенье</t>
  </si>
  <si>
    <t>ИТОГО</t>
  </si>
  <si>
    <t>2-ой завтрак</t>
  </si>
  <si>
    <t>Сок</t>
  </si>
  <si>
    <t>Обед</t>
  </si>
  <si>
    <t>Котлеты рыбные любительские</t>
  </si>
  <si>
    <t>Картофельное пюре</t>
  </si>
  <si>
    <t>Полдник</t>
  </si>
  <si>
    <t>Хлеб пшеничный</t>
  </si>
  <si>
    <t>Вода питьевая детская на весь день не минерализованная</t>
  </si>
  <si>
    <t>Итого за 1-й день</t>
  </si>
  <si>
    <t>День 2</t>
  </si>
  <si>
    <t>Итого за 2-й день</t>
  </si>
  <si>
    <t>День 3</t>
  </si>
  <si>
    <t>Котлета мясная</t>
  </si>
  <si>
    <t>Итого за 3-й день</t>
  </si>
  <si>
    <t>День 4</t>
  </si>
  <si>
    <t>Макаронные изделия отварные</t>
  </si>
  <si>
    <t>Итого за 4-й день</t>
  </si>
  <si>
    <t>День 5</t>
  </si>
  <si>
    <t>Итого за 5-й день</t>
  </si>
  <si>
    <t>День 6</t>
  </si>
  <si>
    <t>Каша манная молочная жидкая</t>
  </si>
  <si>
    <t>Итого за 6-й день</t>
  </si>
  <si>
    <t>День 7</t>
  </si>
  <si>
    <t>Итого за 7-й день</t>
  </si>
  <si>
    <t>День 8</t>
  </si>
  <si>
    <t>Итого за 8-й день</t>
  </si>
  <si>
    <t>День 9</t>
  </si>
  <si>
    <t>Итого за 9-й день</t>
  </si>
  <si>
    <t>День 10</t>
  </si>
  <si>
    <t>Итого за 10-й день</t>
  </si>
  <si>
    <t>ИТОГО ЗА 10 ДНЕЙ</t>
  </si>
  <si>
    <t>Среднее значение за 10 дней</t>
  </si>
  <si>
    <t>Содержание белков, жиров, углеводов в меню за 10 дней в % от калорийности</t>
  </si>
  <si>
    <t>___________________</t>
  </si>
  <si>
    <t xml:space="preserve"> </t>
  </si>
  <si>
    <t>Кефир с сахаром</t>
  </si>
  <si>
    <t>Соус томатный</t>
  </si>
  <si>
    <t>Каша гречневая молочная жидкая</t>
  </si>
  <si>
    <t>Рыба тушенная в томате с овощами</t>
  </si>
  <si>
    <t>Витушка</t>
  </si>
  <si>
    <t>Суп с рыбными консервами</t>
  </si>
  <si>
    <t>Молоко йодированное</t>
  </si>
  <si>
    <t>Каша  рисовая молочная жидкая</t>
  </si>
  <si>
    <t>Жаркое по домашнему</t>
  </si>
  <si>
    <t xml:space="preserve"> Молоко  топленное</t>
  </si>
  <si>
    <t>Вафли</t>
  </si>
  <si>
    <t xml:space="preserve"> Салат из кукурузы(консервированной)</t>
  </si>
  <si>
    <t>Ватрушка с творогом</t>
  </si>
  <si>
    <t>Суп крестьянский со сметаной</t>
  </si>
  <si>
    <t>Тефтели мясные</t>
  </si>
  <si>
    <t>Запеканка из макарон с творогом</t>
  </si>
  <si>
    <t>Чай   с  лимоном</t>
  </si>
  <si>
    <t>Кофейный напиток с молоком</t>
  </si>
  <si>
    <t>Чай с молоком</t>
  </si>
  <si>
    <t xml:space="preserve"> Пельмени с маслом</t>
  </si>
  <si>
    <t>Салат из свежих помидор и огурцов</t>
  </si>
  <si>
    <t>Какао с молоком</t>
  </si>
  <si>
    <t>Салат из свеклы с зеленым горошком</t>
  </si>
  <si>
    <t>Борщ  на м/б со сметаной</t>
  </si>
  <si>
    <t>Бутерброд с повидлом</t>
  </si>
  <si>
    <t>Салат из зеленого горошка консервированного</t>
  </si>
  <si>
    <t>Капуста тушенная</t>
  </si>
  <si>
    <t>Хлеб Целебный</t>
  </si>
  <si>
    <t>Салат из белокачанной капусты</t>
  </si>
  <si>
    <t>Икра свекольная</t>
  </si>
  <si>
    <t>368г</t>
  </si>
  <si>
    <t>Голубцы ленивые</t>
  </si>
  <si>
    <t>Компот из  сушеных фруктов</t>
  </si>
  <si>
    <t>Каша  пшенная молочная жидкая</t>
  </si>
  <si>
    <t>Салат из горошка зеленого консервированного</t>
  </si>
  <si>
    <t>368а</t>
  </si>
  <si>
    <t xml:space="preserve">Соус сметанный </t>
  </si>
  <si>
    <t>Кисель из концентрата на плодовых или ягодных экстрактах</t>
  </si>
  <si>
    <t xml:space="preserve"> Пряник</t>
  </si>
  <si>
    <t>Булочки майские</t>
  </si>
  <si>
    <t>Кофейный напиток с молоком сгущенным</t>
  </si>
  <si>
    <t>701.2</t>
  </si>
  <si>
    <t>Чай с сахаром</t>
  </si>
  <si>
    <t>Суп свекольный на мясном бульоне со сметаной</t>
  </si>
  <si>
    <t>Каша геркулесовая молочная</t>
  </si>
  <si>
    <t>Плоды  свежие</t>
  </si>
  <si>
    <t>Борщ с фасолью и сметаной</t>
  </si>
  <si>
    <t>Рассольник на мясном бульене со сметаной</t>
  </si>
  <si>
    <t>Суп гороховый вегетарианский</t>
  </si>
  <si>
    <t>Щи из свежей капусты с картофелем</t>
  </si>
  <si>
    <t>Икра кабачковая</t>
  </si>
  <si>
    <t>Оладьи с маслом и сахаром</t>
  </si>
  <si>
    <t>Суп молочный с макаронными изделия</t>
  </si>
  <si>
    <t>Каша молочная "Дружба"</t>
  </si>
  <si>
    <t>Суп картофельный с мясными фрикадельками</t>
  </si>
  <si>
    <t>Пряник</t>
  </si>
  <si>
    <t xml:space="preserve"> 368г</t>
  </si>
  <si>
    <t>Плов из птицы</t>
  </si>
  <si>
    <t xml:space="preserve">Салат из  картофеля с зеленым горошком </t>
  </si>
  <si>
    <t>Кисломолочный продукт</t>
  </si>
  <si>
    <t>Бутерброд с маслом и сыром</t>
  </si>
  <si>
    <t>Салат из моркови и яблок</t>
  </si>
  <si>
    <t xml:space="preserve"> Винегрет овощной</t>
  </si>
  <si>
    <t>Яйцо отварное</t>
  </si>
  <si>
    <t>Гуляш из отварного мяса</t>
  </si>
  <si>
    <t>Пудинг творожный запеченный</t>
  </si>
  <si>
    <t>Каша гречневая отварная</t>
  </si>
  <si>
    <t>Рацион питания для детей 1-3 года и 3-7 лет с 10-ти часовым пребыванием детей в дошкольной организации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</si>
</sst>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b/>
      <sz val="12"/>
      <name val="Arial"/>
      <family val="0"/>
    </font>
    <font>
      <b/>
      <sz val="9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1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2" fontId="2" fillId="32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2" fontId="2" fillId="5" borderId="10" xfId="0" applyNumberFormat="1" applyFont="1" applyFill="1" applyBorder="1" applyAlignment="1">
      <alignment wrapText="1"/>
    </xf>
    <xf numFmtId="2" fontId="1" fillId="5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2" fontId="4" fillId="5" borderId="1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189" fontId="2" fillId="32" borderId="10" xfId="0" applyNumberFormat="1" applyFont="1" applyFill="1" applyBorder="1" applyAlignment="1">
      <alignment wrapText="1"/>
    </xf>
    <xf numFmtId="189" fontId="1" fillId="0" borderId="10" xfId="0" applyNumberFormat="1" applyFont="1" applyBorder="1" applyAlignment="1">
      <alignment wrapText="1"/>
    </xf>
    <xf numFmtId="189" fontId="4" fillId="5" borderId="10" xfId="0" applyNumberFormat="1" applyFont="1" applyFill="1" applyBorder="1" applyAlignment="1">
      <alignment wrapText="1"/>
    </xf>
    <xf numFmtId="2" fontId="1" fillId="0" borderId="11" xfId="0" applyNumberFormat="1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1" fontId="2" fillId="32" borderId="10" xfId="0" applyNumberFormat="1" applyFont="1" applyFill="1" applyBorder="1" applyAlignment="1">
      <alignment wrapText="1"/>
    </xf>
    <xf numFmtId="2" fontId="7" fillId="5" borderId="10" xfId="0" applyNumberFormat="1" applyFont="1" applyFill="1" applyBorder="1" applyAlignment="1">
      <alignment wrapText="1"/>
    </xf>
    <xf numFmtId="189" fontId="7" fillId="10" borderId="10" xfId="0" applyNumberFormat="1" applyFont="1" applyFill="1" applyBorder="1" applyAlignment="1">
      <alignment wrapText="1"/>
    </xf>
    <xf numFmtId="2" fontId="7" fillId="10" borderId="1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1" fontId="4" fillId="5" borderId="10" xfId="0" applyNumberFormat="1" applyFont="1" applyFill="1" applyBorder="1" applyAlignment="1">
      <alignment wrapText="1"/>
    </xf>
    <xf numFmtId="0" fontId="2" fillId="32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  <xf numFmtId="2" fontId="1" fillId="33" borderId="10" xfId="0" applyNumberFormat="1" applyFont="1" applyFill="1" applyBorder="1" applyAlignment="1">
      <alignment wrapText="1"/>
    </xf>
    <xf numFmtId="2" fontId="2" fillId="33" borderId="12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2" fontId="4" fillId="5" borderId="13" xfId="0" applyNumberFormat="1" applyFont="1" applyFill="1" applyBorder="1" applyAlignment="1">
      <alignment horizontal="center" wrapText="1"/>
    </xf>
    <xf numFmtId="2" fontId="4" fillId="5" borderId="14" xfId="0" applyNumberFormat="1" applyFont="1" applyFill="1" applyBorder="1" applyAlignment="1">
      <alignment horizontal="center" wrapText="1"/>
    </xf>
    <xf numFmtId="2" fontId="4" fillId="5" borderId="15" xfId="0" applyNumberFormat="1" applyFont="1" applyFill="1" applyBorder="1" applyAlignment="1">
      <alignment wrapText="1"/>
    </xf>
    <xf numFmtId="2" fontId="4" fillId="5" borderId="16" xfId="0" applyNumberFormat="1" applyFont="1" applyFill="1" applyBorder="1" applyAlignment="1">
      <alignment wrapText="1"/>
    </xf>
    <xf numFmtId="2" fontId="4" fillId="5" borderId="17" xfId="0" applyNumberFormat="1" applyFont="1" applyFill="1" applyBorder="1" applyAlignment="1">
      <alignment wrapText="1"/>
    </xf>
    <xf numFmtId="2" fontId="4" fillId="5" borderId="18" xfId="0" applyNumberFormat="1" applyFont="1" applyFill="1" applyBorder="1" applyAlignment="1">
      <alignment wrapText="1"/>
    </xf>
    <xf numFmtId="2" fontId="4" fillId="5" borderId="15" xfId="0" applyNumberFormat="1" applyFont="1" applyFill="1" applyBorder="1" applyAlignment="1">
      <alignment horizontal="center" wrapText="1"/>
    </xf>
    <xf numFmtId="2" fontId="4" fillId="5" borderId="17" xfId="0" applyNumberFormat="1" applyFont="1" applyFill="1" applyBorder="1" applyAlignment="1">
      <alignment horizontal="center" wrapText="1"/>
    </xf>
    <xf numFmtId="2" fontId="2" fillId="0" borderId="18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2" fontId="7" fillId="10" borderId="15" xfId="0" applyNumberFormat="1" applyFont="1" applyFill="1" applyBorder="1" applyAlignment="1">
      <alignment horizontal="center" wrapText="1"/>
    </xf>
    <xf numFmtId="2" fontId="7" fillId="10" borderId="17" xfId="0" applyNumberFormat="1" applyFont="1" applyFill="1" applyBorder="1" applyAlignment="1">
      <alignment horizontal="center" wrapText="1"/>
    </xf>
    <xf numFmtId="2" fontId="7" fillId="5" borderId="15" xfId="0" applyNumberFormat="1" applyFont="1" applyFill="1" applyBorder="1" applyAlignment="1">
      <alignment horizontal="center" wrapText="1"/>
    </xf>
    <xf numFmtId="2" fontId="7" fillId="5" borderId="17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4"/>
  <sheetViews>
    <sheetView tabSelected="1" zoomScalePageLayoutView="0" workbookViewId="0" topLeftCell="A290">
      <selection activeCell="O11" sqref="O11"/>
    </sheetView>
  </sheetViews>
  <sheetFormatPr defaultColWidth="9.140625" defaultRowHeight="12.75"/>
  <cols>
    <col min="1" max="1" width="8.28125" style="8" customWidth="1"/>
    <col min="2" max="2" width="26.7109375" style="0" customWidth="1"/>
    <col min="3" max="3" width="7.57421875" style="0" customWidth="1"/>
    <col min="4" max="4" width="6.28125" style="0" customWidth="1"/>
    <col min="5" max="5" width="6.421875" style="0" customWidth="1"/>
    <col min="6" max="6" width="7.28125" style="0" customWidth="1"/>
    <col min="7" max="7" width="8.28125" style="0" customWidth="1"/>
    <col min="8" max="8" width="8.57421875" style="0" customWidth="1"/>
    <col min="9" max="9" width="8.421875" style="0" customWidth="1"/>
    <col min="10" max="11" width="7.421875" style="0" customWidth="1"/>
    <col min="12" max="12" width="8.28125" style="0" customWidth="1"/>
    <col min="13" max="13" width="8.140625" style="0" customWidth="1"/>
    <col min="14" max="14" width="12.421875" style="0" customWidth="1"/>
  </cols>
  <sheetData>
    <row r="1" spans="1:14" ht="12.75">
      <c r="A1" s="50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2.75">
      <c r="A2" s="50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2.7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2.75">
      <c r="A4" s="50" t="s">
        <v>49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2.75">
      <c r="A5" s="50" t="s">
        <v>49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.75">
      <c r="A7" s="52" t="s">
        <v>117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9" spans="1:13" ht="25.5" customHeight="1">
      <c r="A9" s="41" t="s">
        <v>0</v>
      </c>
      <c r="B9" s="41" t="s">
        <v>1</v>
      </c>
      <c r="C9" s="3" t="s">
        <v>2</v>
      </c>
      <c r="D9" s="43" t="s">
        <v>4</v>
      </c>
      <c r="E9" s="44"/>
      <c r="F9" s="45"/>
      <c r="G9" s="41" t="s">
        <v>8</v>
      </c>
      <c r="H9" s="3" t="s">
        <v>2</v>
      </c>
      <c r="I9" s="43" t="s">
        <v>4</v>
      </c>
      <c r="J9" s="44"/>
      <c r="K9" s="45"/>
      <c r="L9" s="41" t="s">
        <v>8</v>
      </c>
      <c r="M9" s="41" t="s">
        <v>10</v>
      </c>
    </row>
    <row r="10" spans="1:13" ht="24" customHeight="1">
      <c r="A10" s="42"/>
      <c r="B10" s="42"/>
      <c r="C10" s="3" t="s">
        <v>3</v>
      </c>
      <c r="D10" s="3" t="s">
        <v>5</v>
      </c>
      <c r="E10" s="3" t="s">
        <v>6</v>
      </c>
      <c r="F10" s="3" t="s">
        <v>7</v>
      </c>
      <c r="G10" s="42"/>
      <c r="H10" s="3" t="s">
        <v>9</v>
      </c>
      <c r="I10" s="3" t="s">
        <v>5</v>
      </c>
      <c r="J10" s="3" t="s">
        <v>6</v>
      </c>
      <c r="K10" s="3" t="s">
        <v>7</v>
      </c>
      <c r="L10" s="42"/>
      <c r="M10" s="42"/>
    </row>
    <row r="11" spans="1:13" s="5" customFormat="1" ht="12.75">
      <c r="A11" s="6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9</v>
      </c>
      <c r="I11" s="4">
        <v>10</v>
      </c>
      <c r="J11" s="4">
        <v>11</v>
      </c>
      <c r="K11" s="4">
        <v>12</v>
      </c>
      <c r="L11" s="4">
        <v>13</v>
      </c>
      <c r="M11" s="4">
        <v>15</v>
      </c>
    </row>
    <row r="12" spans="1:13" s="9" customFormat="1" ht="12.75">
      <c r="A12" s="10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s="2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2"/>
      <c r="B14" s="1" t="s">
        <v>94</v>
      </c>
      <c r="C14" s="17">
        <v>0.15</v>
      </c>
      <c r="D14" s="21">
        <v>4.8</v>
      </c>
      <c r="E14" s="1">
        <v>5.55</v>
      </c>
      <c r="F14" s="1">
        <v>20.4</v>
      </c>
      <c r="G14" s="1">
        <v>152</v>
      </c>
      <c r="H14" s="17">
        <v>0.18</v>
      </c>
      <c r="I14" s="17">
        <v>5.76</v>
      </c>
      <c r="J14" s="17">
        <v>6.66</v>
      </c>
      <c r="K14" s="1">
        <v>24.5</v>
      </c>
      <c r="L14" s="1">
        <v>182</v>
      </c>
      <c r="M14" s="4">
        <v>2</v>
      </c>
    </row>
    <row r="15" spans="1:13" ht="12.75">
      <c r="A15" s="2"/>
      <c r="B15" s="1" t="s">
        <v>66</v>
      </c>
      <c r="C15" s="17">
        <v>0.15</v>
      </c>
      <c r="D15" s="1">
        <v>0.09</v>
      </c>
      <c r="E15" s="1">
        <v>0.015</v>
      </c>
      <c r="F15" s="1">
        <v>7.71</v>
      </c>
      <c r="G15" s="1">
        <v>31.2</v>
      </c>
      <c r="H15" s="17">
        <v>0.18</v>
      </c>
      <c r="I15" s="1">
        <v>0.108</v>
      </c>
      <c r="J15" s="1">
        <v>0.018</v>
      </c>
      <c r="K15" s="1">
        <v>0.32</v>
      </c>
      <c r="L15" s="1">
        <v>37.5</v>
      </c>
      <c r="M15" s="4">
        <v>393</v>
      </c>
    </row>
    <row r="16" spans="1:13" ht="12.75">
      <c r="A16" s="2"/>
      <c r="B16" s="1" t="s">
        <v>13</v>
      </c>
      <c r="C16" s="17">
        <v>0.03</v>
      </c>
      <c r="D16" s="1">
        <v>2.25</v>
      </c>
      <c r="E16" s="1">
        <v>2.94</v>
      </c>
      <c r="F16" s="1">
        <v>22.32</v>
      </c>
      <c r="G16" s="1">
        <v>125.1</v>
      </c>
      <c r="H16" s="1">
        <v>0.04</v>
      </c>
      <c r="I16" s="1">
        <v>3</v>
      </c>
      <c r="J16" s="1">
        <v>3.92</v>
      </c>
      <c r="K16" s="1">
        <v>29.8</v>
      </c>
      <c r="L16" s="1">
        <v>167</v>
      </c>
      <c r="M16" s="4">
        <v>609</v>
      </c>
    </row>
    <row r="17" spans="1:13" s="12" customFormat="1" ht="10.5" customHeight="1">
      <c r="A17" s="7"/>
      <c r="B17" s="7" t="s">
        <v>14</v>
      </c>
      <c r="C17" s="16">
        <f>C14+C15+C16</f>
        <v>0.32999999999999996</v>
      </c>
      <c r="D17" s="22">
        <f>D14+D15+D16</f>
        <v>7.14</v>
      </c>
      <c r="E17" s="7">
        <f aca="true" t="shared" si="0" ref="E17:L17">E14+E15+E16</f>
        <v>8.504999999999999</v>
      </c>
      <c r="F17" s="7">
        <v>23.67</v>
      </c>
      <c r="G17" s="7">
        <f t="shared" si="0"/>
        <v>308.29999999999995</v>
      </c>
      <c r="H17" s="7">
        <f t="shared" si="0"/>
        <v>0.39999999999999997</v>
      </c>
      <c r="I17" s="7">
        <f t="shared" si="0"/>
        <v>8.867999999999999</v>
      </c>
      <c r="J17" s="7">
        <f t="shared" si="0"/>
        <v>10.597999999999999</v>
      </c>
      <c r="K17" s="7">
        <f t="shared" si="0"/>
        <v>54.620000000000005</v>
      </c>
      <c r="L17" s="7">
        <f t="shared" si="0"/>
        <v>386.5</v>
      </c>
      <c r="M17" s="7"/>
    </row>
    <row r="18" spans="1:13" ht="25.5">
      <c r="A18" s="2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2"/>
      <c r="B19" s="1" t="s">
        <v>95</v>
      </c>
      <c r="C19" s="17">
        <v>0.1</v>
      </c>
      <c r="D19" s="1">
        <v>1.5</v>
      </c>
      <c r="E19" s="1">
        <v>0.5</v>
      </c>
      <c r="F19" s="1">
        <v>21</v>
      </c>
      <c r="G19" s="1">
        <v>95</v>
      </c>
      <c r="H19" s="17">
        <v>0.1</v>
      </c>
      <c r="I19" s="1">
        <v>1.5</v>
      </c>
      <c r="J19" s="1">
        <v>0.5</v>
      </c>
      <c r="K19" s="1">
        <v>21</v>
      </c>
      <c r="L19" s="1">
        <v>95</v>
      </c>
      <c r="M19" s="4" t="s">
        <v>80</v>
      </c>
    </row>
    <row r="20" spans="1:13" s="12" customFormat="1" ht="11.25" customHeight="1">
      <c r="A20" s="7"/>
      <c r="B20" s="7" t="s">
        <v>14</v>
      </c>
      <c r="C20" s="16">
        <f>C19</f>
        <v>0.1</v>
      </c>
      <c r="D20" s="7">
        <f aca="true" t="shared" si="1" ref="D20:L20">D19</f>
        <v>1.5</v>
      </c>
      <c r="E20" s="7">
        <f t="shared" si="1"/>
        <v>0.5</v>
      </c>
      <c r="F20" s="7">
        <f t="shared" si="1"/>
        <v>21</v>
      </c>
      <c r="G20" s="7">
        <f t="shared" si="1"/>
        <v>95</v>
      </c>
      <c r="H20" s="7">
        <f t="shared" si="1"/>
        <v>0.1</v>
      </c>
      <c r="I20" s="7">
        <f t="shared" si="1"/>
        <v>1.5</v>
      </c>
      <c r="J20" s="7">
        <f t="shared" si="1"/>
        <v>0.5</v>
      </c>
      <c r="K20" s="7">
        <f t="shared" si="1"/>
        <v>21</v>
      </c>
      <c r="L20" s="7">
        <f t="shared" si="1"/>
        <v>95</v>
      </c>
      <c r="M20" s="7" t="s">
        <v>49</v>
      </c>
    </row>
    <row r="21" spans="1:13" ht="12.75">
      <c r="A21" s="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5.5">
      <c r="A22" s="2"/>
      <c r="B22" s="1" t="s">
        <v>84</v>
      </c>
      <c r="C22" s="1">
        <v>0.04</v>
      </c>
      <c r="D22" s="1">
        <v>1.19</v>
      </c>
      <c r="E22" s="1">
        <v>2.08</v>
      </c>
      <c r="F22" s="1">
        <v>2.5</v>
      </c>
      <c r="G22" s="1">
        <v>33.44</v>
      </c>
      <c r="H22" s="1">
        <v>0.05</v>
      </c>
      <c r="I22" s="1">
        <v>1.49</v>
      </c>
      <c r="J22" s="1">
        <v>2.6</v>
      </c>
      <c r="K22" s="1">
        <v>3.13</v>
      </c>
      <c r="L22" s="1">
        <v>41.8</v>
      </c>
      <c r="M22" s="4">
        <v>10</v>
      </c>
    </row>
    <row r="23" spans="1:13" ht="27" customHeight="1">
      <c r="A23" s="2"/>
      <c r="B23" s="1" t="s">
        <v>97</v>
      </c>
      <c r="C23" s="17">
        <v>0.18</v>
      </c>
      <c r="D23" s="1">
        <v>3.04</v>
      </c>
      <c r="E23" s="17">
        <v>1.71</v>
      </c>
      <c r="F23" s="1">
        <v>11.02</v>
      </c>
      <c r="G23" s="1">
        <v>85.27</v>
      </c>
      <c r="H23" s="17">
        <v>0.2</v>
      </c>
      <c r="I23" s="1">
        <v>3.38</v>
      </c>
      <c r="J23" s="17">
        <v>1.9</v>
      </c>
      <c r="K23" s="1">
        <v>12.24</v>
      </c>
      <c r="L23" s="1">
        <v>94.74</v>
      </c>
      <c r="M23" s="4">
        <v>32</v>
      </c>
    </row>
    <row r="24" spans="1:13" ht="12.75">
      <c r="A24" s="2"/>
      <c r="B24" s="1" t="s">
        <v>81</v>
      </c>
      <c r="C24" s="17">
        <v>0.12</v>
      </c>
      <c r="D24" s="1">
        <v>10.58</v>
      </c>
      <c r="E24" s="1">
        <v>6.78</v>
      </c>
      <c r="F24" s="1">
        <v>15.19</v>
      </c>
      <c r="G24" s="1">
        <v>164.26</v>
      </c>
      <c r="H24" s="17">
        <v>0.14</v>
      </c>
      <c r="I24" s="1">
        <v>12.3</v>
      </c>
      <c r="J24" s="1">
        <v>7.91</v>
      </c>
      <c r="K24" s="1">
        <v>17.7</v>
      </c>
      <c r="L24" s="1">
        <v>192</v>
      </c>
      <c r="M24" s="4">
        <v>298</v>
      </c>
    </row>
    <row r="25" spans="1:13" ht="12.75">
      <c r="A25" s="2"/>
      <c r="B25" s="1" t="s">
        <v>82</v>
      </c>
      <c r="C25" s="17">
        <v>0.15</v>
      </c>
      <c r="D25" s="1">
        <v>0.33</v>
      </c>
      <c r="E25" s="17">
        <v>0.02</v>
      </c>
      <c r="F25" s="1">
        <v>20.82</v>
      </c>
      <c r="G25" s="1">
        <v>84.75</v>
      </c>
      <c r="H25" s="17">
        <v>0.18</v>
      </c>
      <c r="I25" s="1">
        <v>0.4</v>
      </c>
      <c r="J25" s="1">
        <v>0.02</v>
      </c>
      <c r="K25" s="1">
        <v>24.98</v>
      </c>
      <c r="L25" s="1">
        <v>101.7</v>
      </c>
      <c r="M25" s="4">
        <v>376</v>
      </c>
    </row>
    <row r="26" spans="1:13" ht="12.75">
      <c r="A26" s="2"/>
      <c r="B26" s="1" t="s">
        <v>77</v>
      </c>
      <c r="C26" s="1">
        <v>0.06</v>
      </c>
      <c r="D26" s="1">
        <v>3.6</v>
      </c>
      <c r="E26" s="1">
        <v>0.6</v>
      </c>
      <c r="F26" s="1">
        <v>22.5</v>
      </c>
      <c r="G26" s="1">
        <v>114</v>
      </c>
      <c r="H26" s="1">
        <v>0.08</v>
      </c>
      <c r="I26" s="1">
        <v>0.14</v>
      </c>
      <c r="J26" s="1">
        <v>0.8</v>
      </c>
      <c r="K26" s="1">
        <v>35.2</v>
      </c>
      <c r="L26" s="1">
        <v>152</v>
      </c>
      <c r="M26" s="4" t="s">
        <v>49</v>
      </c>
    </row>
    <row r="27" spans="1:13" s="8" customFormat="1" ht="12" customHeight="1">
      <c r="A27" s="7"/>
      <c r="B27" s="7" t="s">
        <v>14</v>
      </c>
      <c r="C27" s="16">
        <f>C22+C23+C24+C25+C26</f>
        <v>0.55</v>
      </c>
      <c r="D27" s="16">
        <v>4.29</v>
      </c>
      <c r="E27" s="16">
        <f aca="true" t="shared" si="2" ref="E27:L27">E22+E23+E24+E25+E26</f>
        <v>11.19</v>
      </c>
      <c r="F27" s="7">
        <f t="shared" si="2"/>
        <v>72.03</v>
      </c>
      <c r="G27" s="7">
        <f t="shared" si="2"/>
        <v>481.71999999999997</v>
      </c>
      <c r="H27" s="16">
        <f t="shared" si="2"/>
        <v>0.65</v>
      </c>
      <c r="I27" s="16">
        <f t="shared" si="2"/>
        <v>17.71</v>
      </c>
      <c r="J27" s="28">
        <f t="shared" si="2"/>
        <v>13.23</v>
      </c>
      <c r="K27" s="16">
        <f t="shared" si="2"/>
        <v>93.25</v>
      </c>
      <c r="L27" s="16">
        <f t="shared" si="2"/>
        <v>582.24</v>
      </c>
      <c r="M27" s="7"/>
    </row>
    <row r="28" spans="1:13" ht="12.75">
      <c r="A28" s="2" t="s">
        <v>20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2"/>
      <c r="B29" s="1" t="s">
        <v>59</v>
      </c>
      <c r="C29" s="17">
        <v>0.15</v>
      </c>
      <c r="D29" s="1">
        <v>4.5</v>
      </c>
      <c r="E29" s="1">
        <v>9</v>
      </c>
      <c r="F29" s="1">
        <v>7.05</v>
      </c>
      <c r="G29" s="1">
        <v>126</v>
      </c>
      <c r="H29" s="17">
        <v>0.2</v>
      </c>
      <c r="I29" s="1">
        <v>6</v>
      </c>
      <c r="J29" s="1">
        <v>12</v>
      </c>
      <c r="K29" s="1">
        <v>9.4</v>
      </c>
      <c r="L29" s="1">
        <v>168</v>
      </c>
      <c r="M29" s="4">
        <v>346</v>
      </c>
    </row>
    <row r="30" spans="1:13" ht="12.75">
      <c r="A30" s="2"/>
      <c r="B30" s="1" t="s">
        <v>54</v>
      </c>
      <c r="C30" s="1">
        <v>0.04</v>
      </c>
      <c r="D30" s="17">
        <v>1</v>
      </c>
      <c r="E30" s="1">
        <v>0.8</v>
      </c>
      <c r="F30" s="17">
        <v>20.8</v>
      </c>
      <c r="G30" s="1">
        <v>116</v>
      </c>
      <c r="H30" s="1">
        <v>0.06</v>
      </c>
      <c r="I30" s="1">
        <v>1.5</v>
      </c>
      <c r="J30" s="1">
        <v>3.4</v>
      </c>
      <c r="K30" s="1">
        <v>31.2</v>
      </c>
      <c r="L30" s="1">
        <v>174</v>
      </c>
      <c r="M30" s="4" t="s">
        <v>49</v>
      </c>
    </row>
    <row r="31" spans="1:13" ht="0.75" customHeight="1">
      <c r="A31" s="2"/>
      <c r="B31" s="1" t="s">
        <v>49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hidden="1">
      <c r="A32" s="2"/>
      <c r="B32" s="1" t="s">
        <v>49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8" customFormat="1" ht="12.75" customHeight="1">
      <c r="A33" s="7"/>
      <c r="B33" s="7" t="s">
        <v>14</v>
      </c>
      <c r="C33" s="7">
        <v>0.23</v>
      </c>
      <c r="D33" s="16">
        <f aca="true" t="shared" si="3" ref="D33:L33">D29+D30</f>
        <v>5.5</v>
      </c>
      <c r="E33" s="7">
        <f t="shared" si="3"/>
        <v>9.8</v>
      </c>
      <c r="F33" s="16">
        <f t="shared" si="3"/>
        <v>27.85</v>
      </c>
      <c r="G33" s="7">
        <f t="shared" si="3"/>
        <v>242</v>
      </c>
      <c r="H33" s="7">
        <f t="shared" si="3"/>
        <v>0.26</v>
      </c>
      <c r="I33" s="7">
        <f t="shared" si="3"/>
        <v>7.5</v>
      </c>
      <c r="J33" s="7">
        <f t="shared" si="3"/>
        <v>15.4</v>
      </c>
      <c r="K33" s="7">
        <f t="shared" si="3"/>
        <v>40.6</v>
      </c>
      <c r="L33" s="7">
        <f t="shared" si="3"/>
        <v>342</v>
      </c>
      <c r="M33" s="7"/>
    </row>
    <row r="34" spans="1:13" s="14" customFormat="1" ht="33" customHeight="1">
      <c r="A34" s="39" t="s">
        <v>23</v>
      </c>
      <c r="B34" s="40"/>
      <c r="C34" s="18">
        <v>1.24</v>
      </c>
      <c r="D34" s="13">
        <f>D17+D20+D27+D33</f>
        <v>18.43</v>
      </c>
      <c r="E34" s="13">
        <f aca="true" t="shared" si="4" ref="E34:L34">E17+E20+E27+E33</f>
        <v>29.995</v>
      </c>
      <c r="F34" s="27">
        <f t="shared" si="4"/>
        <v>144.55</v>
      </c>
      <c r="G34" s="13">
        <f t="shared" si="4"/>
        <v>1127.02</v>
      </c>
      <c r="H34" s="13">
        <f t="shared" si="4"/>
        <v>1.41</v>
      </c>
      <c r="I34" s="13">
        <f t="shared" si="4"/>
        <v>35.578</v>
      </c>
      <c r="J34" s="13">
        <f t="shared" si="4"/>
        <v>39.728</v>
      </c>
      <c r="K34" s="13">
        <f t="shared" si="4"/>
        <v>209.47</v>
      </c>
      <c r="L34" s="13">
        <f t="shared" si="4"/>
        <v>1405.74</v>
      </c>
      <c r="M34" s="13"/>
    </row>
    <row r="35" spans="1:13" s="14" customFormat="1" ht="33" customHeight="1">
      <c r="A35" s="41" t="s">
        <v>0</v>
      </c>
      <c r="B35" s="41" t="s">
        <v>1</v>
      </c>
      <c r="C35" s="3" t="s">
        <v>2</v>
      </c>
      <c r="D35" s="43" t="s">
        <v>4</v>
      </c>
      <c r="E35" s="44"/>
      <c r="F35" s="45"/>
      <c r="G35" s="41" t="s">
        <v>8</v>
      </c>
      <c r="H35" s="3" t="s">
        <v>2</v>
      </c>
      <c r="I35" s="43" t="s">
        <v>4</v>
      </c>
      <c r="J35" s="44"/>
      <c r="K35" s="45"/>
      <c r="L35" s="41" t="s">
        <v>8</v>
      </c>
      <c r="M35" s="41" t="s">
        <v>10</v>
      </c>
    </row>
    <row r="36" spans="1:13" s="9" customFormat="1" ht="29.25" customHeight="1">
      <c r="A36" s="42"/>
      <c r="B36" s="42"/>
      <c r="C36" s="3" t="s">
        <v>3</v>
      </c>
      <c r="D36" s="3" t="s">
        <v>5</v>
      </c>
      <c r="E36" s="3" t="s">
        <v>6</v>
      </c>
      <c r="F36" s="3" t="s">
        <v>7</v>
      </c>
      <c r="G36" s="42"/>
      <c r="H36" s="3" t="s">
        <v>9</v>
      </c>
      <c r="I36" s="3" t="s">
        <v>5</v>
      </c>
      <c r="J36" s="3" t="s">
        <v>6</v>
      </c>
      <c r="K36" s="3" t="s">
        <v>7</v>
      </c>
      <c r="L36" s="42"/>
      <c r="M36" s="42"/>
    </row>
    <row r="37" spans="1:13" s="9" customFormat="1" ht="13.5" customHeight="1">
      <c r="A37" s="10" t="s">
        <v>24</v>
      </c>
      <c r="B37" s="31"/>
      <c r="C37" s="32"/>
      <c r="D37" s="32"/>
      <c r="E37" s="32"/>
      <c r="F37" s="32"/>
      <c r="G37" s="31"/>
      <c r="H37" s="32"/>
      <c r="I37" s="32"/>
      <c r="J37" s="32"/>
      <c r="K37" s="32"/>
      <c r="L37" s="31"/>
      <c r="M37" s="31"/>
    </row>
    <row r="38" spans="1:13" ht="12.75">
      <c r="A38" s="2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5.5">
      <c r="A39" s="2"/>
      <c r="B39" s="1" t="s">
        <v>83</v>
      </c>
      <c r="C39" s="17">
        <v>0.15</v>
      </c>
      <c r="D39" s="1">
        <v>5.85</v>
      </c>
      <c r="E39" s="1">
        <v>7.1</v>
      </c>
      <c r="F39" s="1">
        <v>26.9</v>
      </c>
      <c r="G39" s="1">
        <v>213</v>
      </c>
      <c r="H39" s="17">
        <v>0.16</v>
      </c>
      <c r="I39" s="1">
        <v>6.24</v>
      </c>
      <c r="J39" s="1">
        <v>7.57</v>
      </c>
      <c r="K39" s="1">
        <v>28.6</v>
      </c>
      <c r="L39" s="1">
        <v>227</v>
      </c>
      <c r="M39" s="4">
        <v>273</v>
      </c>
    </row>
    <row r="40" spans="1:13" ht="26.25" customHeight="1">
      <c r="A40" s="2"/>
      <c r="B40" s="1" t="s">
        <v>90</v>
      </c>
      <c r="C40" s="17">
        <v>0.15</v>
      </c>
      <c r="D40" s="1">
        <v>2.21</v>
      </c>
      <c r="E40" s="17">
        <v>1.48</v>
      </c>
      <c r="F40" s="17">
        <v>15.69</v>
      </c>
      <c r="G40" s="17">
        <v>85.01</v>
      </c>
      <c r="H40" s="17">
        <v>0.18</v>
      </c>
      <c r="I40" s="17">
        <v>2.65</v>
      </c>
      <c r="J40" s="17">
        <v>1.78</v>
      </c>
      <c r="K40" s="17">
        <v>18.83</v>
      </c>
      <c r="L40" s="17">
        <v>102.01</v>
      </c>
      <c r="M40" s="4">
        <v>396</v>
      </c>
    </row>
    <row r="41" spans="1:13" ht="12.75">
      <c r="A41" s="2"/>
      <c r="B41" s="1" t="s">
        <v>74</v>
      </c>
      <c r="C41" s="17">
        <v>0.055</v>
      </c>
      <c r="D41" s="17">
        <v>2.51</v>
      </c>
      <c r="E41" s="1">
        <v>3.93</v>
      </c>
      <c r="F41" s="17">
        <v>28.88</v>
      </c>
      <c r="G41" s="1">
        <v>161</v>
      </c>
      <c r="H41" s="17">
        <v>0.055</v>
      </c>
      <c r="I41" s="17">
        <v>2.51</v>
      </c>
      <c r="J41" s="1">
        <v>3.93</v>
      </c>
      <c r="K41" s="17">
        <v>28.88</v>
      </c>
      <c r="L41" s="1">
        <v>161</v>
      </c>
      <c r="M41" s="4">
        <v>2</v>
      </c>
    </row>
    <row r="42" spans="1:13" ht="0.75" customHeight="1">
      <c r="A42" s="2"/>
      <c r="B42" s="1" t="s">
        <v>49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s="12" customFormat="1" ht="12.75">
      <c r="A43" s="7"/>
      <c r="B43" s="7" t="s">
        <v>14</v>
      </c>
      <c r="C43" s="7">
        <f aca="true" t="shared" si="5" ref="C43:L43">C39+C40+C41+C42</f>
        <v>0.355</v>
      </c>
      <c r="D43" s="7">
        <f t="shared" si="5"/>
        <v>10.569999999999999</v>
      </c>
      <c r="E43" s="7">
        <f t="shared" si="5"/>
        <v>12.51</v>
      </c>
      <c r="F43" s="7">
        <f t="shared" si="5"/>
        <v>71.47</v>
      </c>
      <c r="G43" s="7">
        <f t="shared" si="5"/>
        <v>459.01</v>
      </c>
      <c r="H43" s="7">
        <f t="shared" si="5"/>
        <v>0.39499999999999996</v>
      </c>
      <c r="I43" s="7">
        <f t="shared" si="5"/>
        <v>11.4</v>
      </c>
      <c r="J43" s="7">
        <f t="shared" si="5"/>
        <v>13.28</v>
      </c>
      <c r="K43" s="7">
        <f t="shared" si="5"/>
        <v>76.31</v>
      </c>
      <c r="L43" s="7">
        <f t="shared" si="5"/>
        <v>490.01</v>
      </c>
      <c r="M43" s="7"/>
    </row>
    <row r="44" spans="1:13" ht="24.75" customHeight="1">
      <c r="A44" s="2" t="s">
        <v>15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7.25" customHeight="1">
      <c r="A45" s="2"/>
      <c r="B45" s="1" t="s">
        <v>95</v>
      </c>
      <c r="C45" s="17">
        <v>0.1</v>
      </c>
      <c r="D45" s="1">
        <v>0.4</v>
      </c>
      <c r="E45" s="1">
        <v>0.3</v>
      </c>
      <c r="F45" s="1">
        <v>10.3</v>
      </c>
      <c r="G45" s="1">
        <v>46</v>
      </c>
      <c r="H45" s="17">
        <v>0.1</v>
      </c>
      <c r="I45" s="1">
        <v>0.4</v>
      </c>
      <c r="J45" s="1">
        <v>0.3</v>
      </c>
      <c r="K45" s="1">
        <v>10.3</v>
      </c>
      <c r="L45" s="1">
        <v>46</v>
      </c>
      <c r="M45" s="4" t="s">
        <v>85</v>
      </c>
    </row>
    <row r="46" spans="1:13" s="12" customFormat="1" ht="15.75" customHeight="1">
      <c r="A46" s="7"/>
      <c r="B46" s="7" t="s">
        <v>14</v>
      </c>
      <c r="C46" s="7">
        <f aca="true" t="shared" si="6" ref="C46:L46">C45</f>
        <v>0.1</v>
      </c>
      <c r="D46" s="7">
        <f t="shared" si="6"/>
        <v>0.4</v>
      </c>
      <c r="E46" s="7">
        <f t="shared" si="6"/>
        <v>0.3</v>
      </c>
      <c r="F46" s="7">
        <f t="shared" si="6"/>
        <v>10.3</v>
      </c>
      <c r="G46" s="7">
        <f t="shared" si="6"/>
        <v>46</v>
      </c>
      <c r="H46" s="7">
        <f t="shared" si="6"/>
        <v>0.1</v>
      </c>
      <c r="I46" s="7">
        <f t="shared" si="6"/>
        <v>0.4</v>
      </c>
      <c r="J46" s="7">
        <f t="shared" si="6"/>
        <v>0.3</v>
      </c>
      <c r="K46" s="7">
        <f t="shared" si="6"/>
        <v>10.3</v>
      </c>
      <c r="L46" s="7">
        <f t="shared" si="6"/>
        <v>46</v>
      </c>
      <c r="M46" s="7"/>
    </row>
    <row r="47" spans="1:13" ht="18" customHeight="1">
      <c r="A47" s="2" t="s">
        <v>17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7.25" customHeight="1">
      <c r="A48" s="2"/>
      <c r="B48" s="1" t="s">
        <v>111</v>
      </c>
      <c r="C48" s="1">
        <v>0.04</v>
      </c>
      <c r="D48" s="1">
        <v>0.34</v>
      </c>
      <c r="E48" s="1">
        <v>2.09</v>
      </c>
      <c r="F48" s="1">
        <v>3.15</v>
      </c>
      <c r="G48" s="1">
        <v>32.76</v>
      </c>
      <c r="H48" s="1">
        <v>0.05</v>
      </c>
      <c r="I48" s="1">
        <v>0.43</v>
      </c>
      <c r="J48" s="1">
        <v>2.61</v>
      </c>
      <c r="K48" s="1">
        <v>3.94</v>
      </c>
      <c r="L48" s="1">
        <v>41</v>
      </c>
      <c r="M48" s="4">
        <v>40</v>
      </c>
    </row>
    <row r="49" spans="1:13" ht="18" customHeight="1">
      <c r="A49" s="2"/>
      <c r="B49" s="1" t="s">
        <v>96</v>
      </c>
      <c r="C49" s="17">
        <v>0.18</v>
      </c>
      <c r="D49" s="1">
        <v>2.93</v>
      </c>
      <c r="E49" s="1">
        <v>1.3</v>
      </c>
      <c r="F49" s="1">
        <v>6.73</v>
      </c>
      <c r="G49" s="1">
        <v>69.71</v>
      </c>
      <c r="H49" s="17">
        <v>0.2</v>
      </c>
      <c r="I49" s="1">
        <v>3.26</v>
      </c>
      <c r="J49" s="1">
        <v>1.44</v>
      </c>
      <c r="K49" s="1">
        <v>7.48</v>
      </c>
      <c r="L49" s="1">
        <v>77.46</v>
      </c>
      <c r="M49" s="4">
        <v>29</v>
      </c>
    </row>
    <row r="50" spans="1:13" ht="25.5">
      <c r="A50" s="2"/>
      <c r="B50" s="1" t="s">
        <v>65</v>
      </c>
      <c r="C50" s="17">
        <v>0.12</v>
      </c>
      <c r="D50" s="1">
        <v>8.17</v>
      </c>
      <c r="E50" s="1">
        <v>7.57</v>
      </c>
      <c r="F50" s="1">
        <v>21.79</v>
      </c>
      <c r="G50" s="1">
        <v>187.91</v>
      </c>
      <c r="H50" s="17">
        <v>0.14</v>
      </c>
      <c r="I50" s="1">
        <v>9.53</v>
      </c>
      <c r="J50" s="1">
        <v>8.83</v>
      </c>
      <c r="K50" s="1">
        <v>25.4</v>
      </c>
      <c r="L50" s="1">
        <v>219</v>
      </c>
      <c r="M50" s="4">
        <v>211</v>
      </c>
    </row>
    <row r="51" spans="1:13" ht="17.25" customHeight="1">
      <c r="A51" s="2"/>
      <c r="B51" s="1" t="s">
        <v>86</v>
      </c>
      <c r="C51" s="17">
        <v>0.02</v>
      </c>
      <c r="D51" s="1">
        <v>0.28</v>
      </c>
      <c r="E51" s="1">
        <v>1</v>
      </c>
      <c r="F51" s="1">
        <v>1.17</v>
      </c>
      <c r="G51" s="1">
        <v>14.82</v>
      </c>
      <c r="H51" s="17">
        <v>0.03</v>
      </c>
      <c r="I51" s="1">
        <v>0.423</v>
      </c>
      <c r="J51" s="1">
        <v>1.5</v>
      </c>
      <c r="K51" s="1">
        <v>1.761</v>
      </c>
      <c r="L51" s="1">
        <v>22.23</v>
      </c>
      <c r="M51" s="4">
        <v>354</v>
      </c>
    </row>
    <row r="52" spans="1:13" ht="38.25">
      <c r="A52" s="2"/>
      <c r="B52" s="1" t="s">
        <v>87</v>
      </c>
      <c r="C52" s="17">
        <v>0.15</v>
      </c>
      <c r="D52" s="1">
        <v>0</v>
      </c>
      <c r="E52" s="1">
        <v>0</v>
      </c>
      <c r="F52" s="1">
        <v>15</v>
      </c>
      <c r="G52" s="1">
        <v>57</v>
      </c>
      <c r="H52" s="17">
        <v>0.18</v>
      </c>
      <c r="I52" s="1">
        <v>0</v>
      </c>
      <c r="J52" s="1">
        <v>0</v>
      </c>
      <c r="K52" s="1">
        <v>18</v>
      </c>
      <c r="L52" s="1">
        <v>68.4</v>
      </c>
      <c r="M52" s="4">
        <v>304</v>
      </c>
    </row>
    <row r="53" spans="1:13" ht="16.5" customHeight="1">
      <c r="A53" s="2"/>
      <c r="B53" s="1" t="s">
        <v>77</v>
      </c>
      <c r="C53" s="1">
        <v>0.04</v>
      </c>
      <c r="D53" s="1">
        <v>2.4</v>
      </c>
      <c r="E53" s="1">
        <v>0.4</v>
      </c>
      <c r="F53" s="1">
        <v>17.6</v>
      </c>
      <c r="G53" s="1">
        <v>76</v>
      </c>
      <c r="H53" s="1">
        <v>0.06</v>
      </c>
      <c r="I53" s="1">
        <v>3.6</v>
      </c>
      <c r="J53" s="1">
        <v>0.6</v>
      </c>
      <c r="K53" s="1">
        <v>22.5</v>
      </c>
      <c r="L53" s="1">
        <v>114</v>
      </c>
      <c r="M53" s="4" t="s">
        <v>49</v>
      </c>
    </row>
    <row r="54" spans="1:13" s="8" customFormat="1" ht="11.25" customHeight="1">
      <c r="A54" s="7"/>
      <c r="B54" s="7" t="s">
        <v>14</v>
      </c>
      <c r="C54" s="7">
        <v>0.62</v>
      </c>
      <c r="D54" s="7">
        <v>13.9</v>
      </c>
      <c r="E54" s="7">
        <v>16.72</v>
      </c>
      <c r="F54" s="7">
        <v>66.51</v>
      </c>
      <c r="G54" s="7">
        <v>474.56</v>
      </c>
      <c r="H54" s="7">
        <v>0.75</v>
      </c>
      <c r="I54" s="7">
        <v>18.44</v>
      </c>
      <c r="J54" s="7">
        <v>22.07</v>
      </c>
      <c r="K54" s="7">
        <v>81.67</v>
      </c>
      <c r="L54" s="7">
        <v>601.63</v>
      </c>
      <c r="M54" s="7"/>
    </row>
    <row r="55" spans="1:13" ht="18.75" customHeight="1">
      <c r="A55" s="2" t="s">
        <v>20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 customHeight="1">
      <c r="A56" s="2"/>
      <c r="B56" s="1" t="s">
        <v>112</v>
      </c>
      <c r="C56" s="17">
        <v>0.04</v>
      </c>
      <c r="D56" s="1">
        <v>0.54</v>
      </c>
      <c r="E56" s="1">
        <v>2.46</v>
      </c>
      <c r="F56" s="1">
        <v>3.08</v>
      </c>
      <c r="G56" s="1">
        <v>36.64</v>
      </c>
      <c r="H56" s="17">
        <v>0.06</v>
      </c>
      <c r="I56" s="1">
        <v>0.81</v>
      </c>
      <c r="J56" s="1">
        <v>3.7</v>
      </c>
      <c r="K56" s="1">
        <v>4.61</v>
      </c>
      <c r="L56" s="1">
        <v>54.96</v>
      </c>
      <c r="M56" s="4">
        <v>45</v>
      </c>
    </row>
    <row r="57" spans="1:13" ht="15" customHeight="1">
      <c r="A57" s="2"/>
      <c r="B57" s="1" t="s">
        <v>21</v>
      </c>
      <c r="C57" s="1">
        <v>0.05</v>
      </c>
      <c r="D57" s="1">
        <v>0</v>
      </c>
      <c r="E57" s="1">
        <v>0</v>
      </c>
      <c r="F57" s="17">
        <v>0.02</v>
      </c>
      <c r="G57" s="17">
        <v>0.12</v>
      </c>
      <c r="H57" s="17">
        <v>0.05</v>
      </c>
      <c r="I57" s="1">
        <v>0</v>
      </c>
      <c r="J57" s="1">
        <v>0</v>
      </c>
      <c r="K57" s="1">
        <v>0.02</v>
      </c>
      <c r="L57" s="1">
        <v>0.12</v>
      </c>
      <c r="M57" s="4" t="s">
        <v>91</v>
      </c>
    </row>
    <row r="58" spans="1:13" ht="13.5" customHeight="1">
      <c r="A58" s="2"/>
      <c r="B58" s="1" t="s">
        <v>92</v>
      </c>
      <c r="C58" s="1">
        <v>0.15</v>
      </c>
      <c r="D58" s="1">
        <v>9</v>
      </c>
      <c r="E58" s="1">
        <v>2.3</v>
      </c>
      <c r="F58" s="1">
        <v>9.75</v>
      </c>
      <c r="G58" s="1">
        <v>36.96</v>
      </c>
      <c r="H58" s="1">
        <v>0.15</v>
      </c>
      <c r="I58" s="1">
        <v>9</v>
      </c>
      <c r="J58" s="1">
        <v>2.3</v>
      </c>
      <c r="K58" s="1">
        <v>9.75</v>
      </c>
      <c r="L58" s="1">
        <v>36.96</v>
      </c>
      <c r="M58" s="4">
        <v>132</v>
      </c>
    </row>
    <row r="59" spans="1:13" ht="13.5" customHeight="1">
      <c r="A59" s="2"/>
      <c r="B59" s="1" t="s">
        <v>13</v>
      </c>
      <c r="C59" s="17">
        <v>0.03</v>
      </c>
      <c r="D59" s="1">
        <v>2.25</v>
      </c>
      <c r="E59" s="1">
        <v>2.94</v>
      </c>
      <c r="F59" s="1">
        <v>22.32</v>
      </c>
      <c r="G59" s="1">
        <v>125.1</v>
      </c>
      <c r="H59" s="1">
        <v>0.04</v>
      </c>
      <c r="I59" s="1">
        <v>3</v>
      </c>
      <c r="J59" s="1">
        <v>3.92</v>
      </c>
      <c r="K59" s="1">
        <v>29.8</v>
      </c>
      <c r="L59" s="1">
        <v>167</v>
      </c>
      <c r="M59" s="4">
        <v>609</v>
      </c>
    </row>
    <row r="60" spans="1:13" ht="1.5" customHeight="1">
      <c r="A60" s="2"/>
      <c r="B60" s="1" t="s">
        <v>49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7">
        <v>0</v>
      </c>
      <c r="I60" s="1">
        <v>0</v>
      </c>
      <c r="J60" s="1">
        <v>0</v>
      </c>
      <c r="K60" s="1">
        <v>0</v>
      </c>
      <c r="L60" s="1">
        <v>0</v>
      </c>
      <c r="M60" s="4">
        <v>0</v>
      </c>
    </row>
    <row r="61" spans="1:13" ht="25.5" hidden="1">
      <c r="A61" s="2"/>
      <c r="B61" s="1" t="s">
        <v>22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s="8" customFormat="1" ht="13.5" customHeight="1">
      <c r="A62" s="7"/>
      <c r="B62" s="7" t="s">
        <v>14</v>
      </c>
      <c r="C62" s="7">
        <f aca="true" t="shared" si="7" ref="C62:L62">C56+C57+C58+C59</f>
        <v>0.27</v>
      </c>
      <c r="D62" s="22">
        <f t="shared" si="7"/>
        <v>11.79</v>
      </c>
      <c r="E62" s="7">
        <f t="shared" si="7"/>
        <v>7.699999999999999</v>
      </c>
      <c r="F62" s="7">
        <f t="shared" si="7"/>
        <v>35.17</v>
      </c>
      <c r="G62" s="7">
        <f t="shared" si="7"/>
        <v>198.82</v>
      </c>
      <c r="H62" s="7">
        <f t="shared" si="7"/>
        <v>0.3</v>
      </c>
      <c r="I62" s="7">
        <f t="shared" si="7"/>
        <v>12.81</v>
      </c>
      <c r="J62" s="7">
        <f t="shared" si="7"/>
        <v>9.92</v>
      </c>
      <c r="K62" s="7">
        <f t="shared" si="7"/>
        <v>44.18</v>
      </c>
      <c r="L62" s="7">
        <f t="shared" si="7"/>
        <v>259.03999999999996</v>
      </c>
      <c r="M62" s="7"/>
    </row>
    <row r="63" spans="1:13" s="14" customFormat="1" ht="26.25" customHeight="1">
      <c r="A63" s="39" t="s">
        <v>25</v>
      </c>
      <c r="B63" s="40"/>
      <c r="C63" s="13">
        <f aca="true" t="shared" si="8" ref="C63:L63">C43+C46+C54+C62</f>
        <v>1.345</v>
      </c>
      <c r="D63" s="13">
        <f t="shared" si="8"/>
        <v>36.66</v>
      </c>
      <c r="E63" s="13">
        <f t="shared" si="8"/>
        <v>37.230000000000004</v>
      </c>
      <c r="F63" s="13">
        <f t="shared" si="8"/>
        <v>183.45</v>
      </c>
      <c r="G63" s="13">
        <f t="shared" si="8"/>
        <v>1178.3899999999999</v>
      </c>
      <c r="H63" s="13">
        <f t="shared" si="8"/>
        <v>1.5450000000000002</v>
      </c>
      <c r="I63" s="13">
        <f t="shared" si="8"/>
        <v>43.050000000000004</v>
      </c>
      <c r="J63" s="13">
        <f t="shared" si="8"/>
        <v>45.57</v>
      </c>
      <c r="K63" s="13">
        <f t="shared" si="8"/>
        <v>212.46</v>
      </c>
      <c r="L63" s="13">
        <f t="shared" si="8"/>
        <v>1396.6799999999998</v>
      </c>
      <c r="M63" s="13"/>
    </row>
    <row r="64" spans="1:13" s="14" customFormat="1" ht="26.25" customHeight="1">
      <c r="A64" s="33"/>
      <c r="B64" s="34"/>
      <c r="C64" s="13"/>
      <c r="D64" s="35"/>
      <c r="E64" s="36"/>
      <c r="F64" s="37"/>
      <c r="G64" s="38"/>
      <c r="H64" s="13"/>
      <c r="I64" s="35"/>
      <c r="J64" s="36"/>
      <c r="K64" s="37"/>
      <c r="L64" s="38"/>
      <c r="M64" s="38"/>
    </row>
    <row r="65" spans="1:13" s="14" customFormat="1" ht="26.25" customHeight="1">
      <c r="A65" s="41" t="s">
        <v>0</v>
      </c>
      <c r="B65" s="41" t="s">
        <v>1</v>
      </c>
      <c r="C65" s="3" t="s">
        <v>2</v>
      </c>
      <c r="D65" s="43" t="s">
        <v>4</v>
      </c>
      <c r="E65" s="44"/>
      <c r="F65" s="45"/>
      <c r="G65" s="41" t="s">
        <v>8</v>
      </c>
      <c r="H65" s="3" t="s">
        <v>2</v>
      </c>
      <c r="I65" s="43" t="s">
        <v>4</v>
      </c>
      <c r="J65" s="44"/>
      <c r="K65" s="45"/>
      <c r="L65" s="41" t="s">
        <v>8</v>
      </c>
      <c r="M65" s="41" t="s">
        <v>10</v>
      </c>
    </row>
    <row r="66" spans="1:13" s="9" customFormat="1" ht="24" customHeight="1">
      <c r="A66" s="42"/>
      <c r="B66" s="42"/>
      <c r="C66" s="3" t="s">
        <v>3</v>
      </c>
      <c r="D66" s="3" t="s">
        <v>5</v>
      </c>
      <c r="E66" s="3" t="s">
        <v>6</v>
      </c>
      <c r="F66" s="3" t="s">
        <v>7</v>
      </c>
      <c r="G66" s="42"/>
      <c r="H66" s="3" t="s">
        <v>9</v>
      </c>
      <c r="I66" s="3" t="s">
        <v>5</v>
      </c>
      <c r="J66" s="3" t="s">
        <v>6</v>
      </c>
      <c r="K66" s="3" t="s">
        <v>7</v>
      </c>
      <c r="L66" s="42"/>
      <c r="M66" s="42"/>
    </row>
    <row r="67" spans="1:13" s="9" customFormat="1" ht="24" customHeight="1">
      <c r="A67" s="29" t="s">
        <v>26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5" customHeight="1">
      <c r="A68" s="2" t="s">
        <v>12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>
      <c r="A69" s="2"/>
      <c r="B69" s="1" t="s">
        <v>57</v>
      </c>
      <c r="C69" s="17">
        <v>15</v>
      </c>
      <c r="D69" s="1">
        <v>4.16</v>
      </c>
      <c r="E69" s="1">
        <v>6.46</v>
      </c>
      <c r="F69" s="1">
        <v>24.3</v>
      </c>
      <c r="G69" s="1">
        <v>172</v>
      </c>
      <c r="H69" s="17">
        <v>0.18</v>
      </c>
      <c r="I69" s="1">
        <v>4.99</v>
      </c>
      <c r="J69" s="1">
        <v>7.76</v>
      </c>
      <c r="K69" s="1">
        <v>29.2</v>
      </c>
      <c r="L69" s="1">
        <v>206</v>
      </c>
      <c r="M69" s="4">
        <v>274</v>
      </c>
    </row>
    <row r="70" spans="1:13" ht="16.5" customHeight="1">
      <c r="A70" s="2"/>
      <c r="B70" s="1" t="s">
        <v>66</v>
      </c>
      <c r="C70" s="17">
        <v>0.15</v>
      </c>
      <c r="D70" s="1">
        <v>0.09</v>
      </c>
      <c r="E70" s="17">
        <v>0.015</v>
      </c>
      <c r="F70" s="1">
        <v>7.77</v>
      </c>
      <c r="G70" s="1">
        <v>31.2</v>
      </c>
      <c r="H70" s="17">
        <v>0.18</v>
      </c>
      <c r="I70" s="1">
        <v>0.108</v>
      </c>
      <c r="J70" s="1">
        <v>0.018</v>
      </c>
      <c r="K70" s="1">
        <v>0.32</v>
      </c>
      <c r="L70" s="1">
        <v>37.5</v>
      </c>
      <c r="M70" s="4">
        <v>393</v>
      </c>
    </row>
    <row r="71" spans="1:13" ht="14.25" customHeight="1">
      <c r="A71" s="2"/>
      <c r="B71" s="1" t="s">
        <v>60</v>
      </c>
      <c r="C71" s="17">
        <v>0.024</v>
      </c>
      <c r="D71" s="1">
        <v>0</v>
      </c>
      <c r="E71" s="1">
        <v>0</v>
      </c>
      <c r="F71" s="1">
        <v>0</v>
      </c>
      <c r="G71" s="1">
        <v>0</v>
      </c>
      <c r="H71" s="17">
        <v>0.024</v>
      </c>
      <c r="I71" s="1">
        <v>0</v>
      </c>
      <c r="J71" s="1">
        <v>0</v>
      </c>
      <c r="K71" s="1">
        <v>0</v>
      </c>
      <c r="L71" s="1">
        <v>0</v>
      </c>
      <c r="M71" s="4">
        <v>5</v>
      </c>
    </row>
    <row r="72" spans="1:13" ht="6" customHeight="1" hidden="1">
      <c r="A72" s="2"/>
      <c r="B72" s="1" t="s">
        <v>21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s="12" customFormat="1" ht="18" customHeight="1">
      <c r="A73" s="7"/>
      <c r="B73" s="7" t="s">
        <v>14</v>
      </c>
      <c r="C73" s="7">
        <f aca="true" t="shared" si="9" ref="C73:L73">C69+C70+C71+C72</f>
        <v>15.174</v>
      </c>
      <c r="D73" s="7">
        <f t="shared" si="9"/>
        <v>4.25</v>
      </c>
      <c r="E73" s="7">
        <f t="shared" si="9"/>
        <v>6.475</v>
      </c>
      <c r="F73" s="7">
        <f t="shared" si="9"/>
        <v>32.07</v>
      </c>
      <c r="G73" s="7">
        <f t="shared" si="9"/>
        <v>203.2</v>
      </c>
      <c r="H73" s="7">
        <f t="shared" si="9"/>
        <v>0.384</v>
      </c>
      <c r="I73" s="7">
        <f t="shared" si="9"/>
        <v>5.098</v>
      </c>
      <c r="J73" s="7">
        <f t="shared" si="9"/>
        <v>7.778</v>
      </c>
      <c r="K73" s="7">
        <f t="shared" si="9"/>
        <v>29.52</v>
      </c>
      <c r="L73" s="7">
        <f t="shared" si="9"/>
        <v>243.5</v>
      </c>
      <c r="M73" s="7"/>
    </row>
    <row r="74" spans="1:13" ht="25.5" customHeight="1">
      <c r="A74" s="2" t="s">
        <v>15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9.5" customHeight="1">
      <c r="A75" s="2"/>
      <c r="B75" s="1" t="s">
        <v>95</v>
      </c>
      <c r="C75" s="17">
        <v>0.1</v>
      </c>
      <c r="D75" s="1">
        <v>0.4</v>
      </c>
      <c r="E75" s="1">
        <v>0.4</v>
      </c>
      <c r="F75" s="1">
        <v>9.8</v>
      </c>
      <c r="G75" s="1">
        <v>44</v>
      </c>
      <c r="H75" s="17">
        <v>0.1</v>
      </c>
      <c r="I75" s="1">
        <v>0.4</v>
      </c>
      <c r="J75" s="1">
        <v>0.4</v>
      </c>
      <c r="K75" s="1">
        <v>9.8</v>
      </c>
      <c r="L75" s="1">
        <v>44</v>
      </c>
      <c r="M75" s="4">
        <v>368</v>
      </c>
    </row>
    <row r="76" spans="1:13" ht="18" customHeight="1" hidden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s="12" customFormat="1" ht="18.75" customHeight="1">
      <c r="A77" s="7"/>
      <c r="B77" s="7" t="s">
        <v>14</v>
      </c>
      <c r="C77" s="7">
        <f aca="true" t="shared" si="10" ref="C77:L77">C75+C76</f>
        <v>0.1</v>
      </c>
      <c r="D77" s="7">
        <f t="shared" si="10"/>
        <v>0.4</v>
      </c>
      <c r="E77" s="7">
        <f t="shared" si="10"/>
        <v>0.4</v>
      </c>
      <c r="F77" s="7">
        <f t="shared" si="10"/>
        <v>9.8</v>
      </c>
      <c r="G77" s="7">
        <f t="shared" si="10"/>
        <v>44</v>
      </c>
      <c r="H77" s="7">
        <f t="shared" si="10"/>
        <v>0.1</v>
      </c>
      <c r="I77" s="7">
        <f t="shared" si="10"/>
        <v>0.4</v>
      </c>
      <c r="J77" s="7">
        <f t="shared" si="10"/>
        <v>0.4</v>
      </c>
      <c r="K77" s="7">
        <f t="shared" si="10"/>
        <v>9.8</v>
      </c>
      <c r="L77" s="7">
        <f t="shared" si="10"/>
        <v>44</v>
      </c>
      <c r="M77" s="7"/>
    </row>
    <row r="78" spans="1:13" ht="19.5" customHeight="1">
      <c r="A78" s="2" t="s">
        <v>17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25.5">
      <c r="A79" s="2"/>
      <c r="B79" s="1" t="s">
        <v>70</v>
      </c>
      <c r="C79" s="17">
        <v>0.04</v>
      </c>
      <c r="D79" s="1">
        <v>0.38</v>
      </c>
      <c r="E79" s="1">
        <v>2.46</v>
      </c>
      <c r="F79" s="1">
        <v>1.23</v>
      </c>
      <c r="G79" s="1">
        <v>28.56</v>
      </c>
      <c r="H79" s="17">
        <v>0.05</v>
      </c>
      <c r="I79" s="1">
        <v>0.48</v>
      </c>
      <c r="J79" s="1">
        <v>3.07</v>
      </c>
      <c r="K79" s="1">
        <v>1.54</v>
      </c>
      <c r="L79" s="1">
        <v>35.7</v>
      </c>
      <c r="M79" s="4">
        <v>15</v>
      </c>
    </row>
    <row r="80" spans="1:13" ht="12.75">
      <c r="A80" s="2"/>
      <c r="B80" s="1" t="s">
        <v>98</v>
      </c>
      <c r="C80" s="17">
        <v>0.18</v>
      </c>
      <c r="D80" s="1">
        <v>5.15</v>
      </c>
      <c r="E80" s="17">
        <v>0.43</v>
      </c>
      <c r="F80" s="1">
        <v>14.51</v>
      </c>
      <c r="G80" s="1">
        <v>91.69</v>
      </c>
      <c r="H80" s="17">
        <v>0.2</v>
      </c>
      <c r="I80" s="1">
        <v>5.72</v>
      </c>
      <c r="J80" s="17">
        <v>0.48</v>
      </c>
      <c r="K80" s="1">
        <v>16.12</v>
      </c>
      <c r="L80" s="1">
        <v>101.88</v>
      </c>
      <c r="M80" s="4">
        <v>35</v>
      </c>
    </row>
    <row r="81" spans="1:13" ht="12.75">
      <c r="A81" s="2"/>
      <c r="B81" s="1" t="s">
        <v>19</v>
      </c>
      <c r="C81" s="17">
        <v>0.12</v>
      </c>
      <c r="D81" s="1">
        <v>2.45</v>
      </c>
      <c r="E81" s="1">
        <v>3.84</v>
      </c>
      <c r="F81" s="1">
        <v>16.36</v>
      </c>
      <c r="G81" s="1">
        <v>109.8</v>
      </c>
      <c r="H81" s="17">
        <v>0.14</v>
      </c>
      <c r="I81" s="1">
        <v>2.86</v>
      </c>
      <c r="J81" s="1">
        <v>4.48</v>
      </c>
      <c r="K81" s="1">
        <v>19.1</v>
      </c>
      <c r="L81" s="1">
        <v>128</v>
      </c>
      <c r="M81" s="4">
        <v>321</v>
      </c>
    </row>
    <row r="82" spans="1:13" ht="12.75">
      <c r="A82" s="2"/>
      <c r="B82" s="1" t="s">
        <v>114</v>
      </c>
      <c r="C82" s="17">
        <v>0.1</v>
      </c>
      <c r="D82" s="1">
        <v>12.9</v>
      </c>
      <c r="E82" s="1">
        <v>10.2</v>
      </c>
      <c r="F82" s="1">
        <v>3.28</v>
      </c>
      <c r="G82" s="1">
        <v>156</v>
      </c>
      <c r="H82" s="17">
        <v>0.12</v>
      </c>
      <c r="I82" s="1">
        <v>15.5</v>
      </c>
      <c r="J82" s="1">
        <v>12.2</v>
      </c>
      <c r="K82" s="1">
        <v>3.94</v>
      </c>
      <c r="L82" s="1">
        <v>188</v>
      </c>
      <c r="M82" s="4">
        <v>277</v>
      </c>
    </row>
    <row r="83" spans="1:13" ht="14.25" customHeight="1">
      <c r="A83" s="2"/>
      <c r="B83" s="1" t="s">
        <v>16</v>
      </c>
      <c r="C83" s="17">
        <v>0.15</v>
      </c>
      <c r="D83" s="1">
        <v>0.75</v>
      </c>
      <c r="E83" s="1">
        <v>0.15</v>
      </c>
      <c r="F83" s="1">
        <v>15.15</v>
      </c>
      <c r="G83" s="1">
        <v>69</v>
      </c>
      <c r="H83" s="17">
        <v>0.2</v>
      </c>
      <c r="I83" s="1">
        <v>1</v>
      </c>
      <c r="J83" s="1">
        <v>0.2</v>
      </c>
      <c r="K83" s="1">
        <v>20.2</v>
      </c>
      <c r="L83" s="1">
        <v>92</v>
      </c>
      <c r="M83" s="4">
        <v>130</v>
      </c>
    </row>
    <row r="84" spans="1:13" ht="15.75" customHeight="1">
      <c r="A84" s="2"/>
      <c r="B84" s="1" t="s">
        <v>77</v>
      </c>
      <c r="C84" s="1">
        <v>0.04</v>
      </c>
      <c r="D84" s="1">
        <v>2.4</v>
      </c>
      <c r="E84" s="1">
        <v>0.4</v>
      </c>
      <c r="F84" s="1">
        <v>17.6</v>
      </c>
      <c r="G84" s="1">
        <v>76</v>
      </c>
      <c r="H84" s="1">
        <v>0.06</v>
      </c>
      <c r="I84" s="1">
        <v>3.6</v>
      </c>
      <c r="J84" s="1">
        <v>0.6</v>
      </c>
      <c r="K84" s="1">
        <v>22.5</v>
      </c>
      <c r="L84" s="1">
        <v>114</v>
      </c>
      <c r="M84" s="4" t="s">
        <v>49</v>
      </c>
    </row>
    <row r="85" spans="1:13" ht="12.75" hidden="1">
      <c r="A85" s="2"/>
      <c r="B85" s="1" t="s">
        <v>49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s="8" customFormat="1" ht="18.75" customHeight="1">
      <c r="A86" s="7"/>
      <c r="B86" s="7" t="s">
        <v>14</v>
      </c>
      <c r="C86" s="7">
        <f aca="true" t="shared" si="11" ref="C86:L86">C79+C80+C81+C82+C83+C84</f>
        <v>0.63</v>
      </c>
      <c r="D86" s="7">
        <f t="shared" si="11"/>
        <v>24.03</v>
      </c>
      <c r="E86" s="7">
        <f t="shared" si="11"/>
        <v>17.479999999999997</v>
      </c>
      <c r="F86" s="7">
        <f t="shared" si="11"/>
        <v>68.13</v>
      </c>
      <c r="G86" s="7">
        <f t="shared" si="11"/>
        <v>531.05</v>
      </c>
      <c r="H86" s="7">
        <f t="shared" si="11"/>
        <v>0.77</v>
      </c>
      <c r="I86" s="7">
        <f t="shared" si="11"/>
        <v>29.16</v>
      </c>
      <c r="J86" s="7">
        <f t="shared" si="11"/>
        <v>21.03</v>
      </c>
      <c r="K86" s="7">
        <f t="shared" si="11"/>
        <v>83.4</v>
      </c>
      <c r="L86" s="7">
        <f t="shared" si="11"/>
        <v>659.5799999999999</v>
      </c>
      <c r="M86" s="7"/>
    </row>
    <row r="87" spans="1:13" ht="18" customHeight="1">
      <c r="A87" s="2" t="s">
        <v>20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 customHeight="1">
      <c r="A88" s="2"/>
      <c r="B88" s="1" t="s">
        <v>69</v>
      </c>
      <c r="C88" s="17">
        <v>0.12</v>
      </c>
      <c r="D88" s="1">
        <v>12.5</v>
      </c>
      <c r="E88" s="1">
        <v>5.42</v>
      </c>
      <c r="F88" s="1">
        <v>22.56</v>
      </c>
      <c r="G88" s="1">
        <v>189.34</v>
      </c>
      <c r="H88" s="17">
        <v>0.14</v>
      </c>
      <c r="I88" s="1">
        <v>14.6</v>
      </c>
      <c r="J88" s="1">
        <v>6.33</v>
      </c>
      <c r="K88" s="1">
        <v>26.3</v>
      </c>
      <c r="L88" s="1">
        <v>221</v>
      </c>
      <c r="M88" s="4">
        <v>293</v>
      </c>
    </row>
    <row r="89" spans="1:13" ht="13.5" customHeight="1">
      <c r="A89" s="2"/>
      <c r="B89" s="1" t="s">
        <v>71</v>
      </c>
      <c r="C89" s="17">
        <v>0.16</v>
      </c>
      <c r="D89" s="1">
        <v>3.26</v>
      </c>
      <c r="E89" s="1">
        <v>2.83</v>
      </c>
      <c r="F89" s="1">
        <v>14.1</v>
      </c>
      <c r="G89" s="1">
        <v>95.1</v>
      </c>
      <c r="H89" s="17">
        <v>0.18</v>
      </c>
      <c r="I89" s="1">
        <v>3.26</v>
      </c>
      <c r="J89" s="1">
        <v>2.83</v>
      </c>
      <c r="K89" s="1">
        <v>14.1</v>
      </c>
      <c r="L89" s="1">
        <v>95.1</v>
      </c>
      <c r="M89" s="4">
        <v>397</v>
      </c>
    </row>
    <row r="90" spans="1:13" ht="12" customHeight="1">
      <c r="A90" s="2"/>
      <c r="B90" s="1" t="s">
        <v>88</v>
      </c>
      <c r="C90" s="17">
        <v>0.04</v>
      </c>
      <c r="D90" s="1">
        <v>2.36</v>
      </c>
      <c r="E90" s="1">
        <v>1.88</v>
      </c>
      <c r="F90" s="1">
        <v>30</v>
      </c>
      <c r="G90" s="1">
        <v>146.4</v>
      </c>
      <c r="H90" s="1">
        <v>0.04</v>
      </c>
      <c r="I90" s="17">
        <v>2.36</v>
      </c>
      <c r="J90" s="1">
        <v>1.88</v>
      </c>
      <c r="K90" s="17">
        <v>30</v>
      </c>
      <c r="L90" s="1">
        <v>146</v>
      </c>
      <c r="M90" s="4">
        <v>608</v>
      </c>
    </row>
    <row r="91" spans="1:13" s="8" customFormat="1" ht="26.25" customHeight="1">
      <c r="A91" s="7"/>
      <c r="B91" s="7" t="s">
        <v>14</v>
      </c>
      <c r="C91" s="7">
        <v>0.68</v>
      </c>
      <c r="D91" s="7">
        <v>8.83</v>
      </c>
      <c r="E91" s="7">
        <v>6.12</v>
      </c>
      <c r="F91" s="7">
        <v>55.04</v>
      </c>
      <c r="G91" s="7">
        <v>237.8</v>
      </c>
      <c r="H91" s="7">
        <v>0.27</v>
      </c>
      <c r="I91" s="7">
        <v>9.7</v>
      </c>
      <c r="J91" s="7">
        <v>6.95</v>
      </c>
      <c r="K91" s="7">
        <v>58.58</v>
      </c>
      <c r="L91" s="7">
        <v>281.59</v>
      </c>
      <c r="M91" s="7"/>
    </row>
    <row r="92" spans="1:13" s="14" customFormat="1" ht="21.75" customHeight="1">
      <c r="A92" s="39" t="s">
        <v>28</v>
      </c>
      <c r="B92" s="40"/>
      <c r="C92" s="13">
        <f aca="true" t="shared" si="12" ref="C92:L92">C73+C77+C86+C91</f>
        <v>16.584</v>
      </c>
      <c r="D92" s="13">
        <f t="shared" si="12"/>
        <v>37.51</v>
      </c>
      <c r="E92" s="13">
        <f t="shared" si="12"/>
        <v>30.474999999999998</v>
      </c>
      <c r="F92" s="13">
        <f t="shared" si="12"/>
        <v>165.04</v>
      </c>
      <c r="G92" s="13">
        <f t="shared" si="12"/>
        <v>1016.05</v>
      </c>
      <c r="H92" s="13">
        <f t="shared" si="12"/>
        <v>1.524</v>
      </c>
      <c r="I92" s="13">
        <f t="shared" si="12"/>
        <v>44.358000000000004</v>
      </c>
      <c r="J92" s="13">
        <f t="shared" si="12"/>
        <v>36.158</v>
      </c>
      <c r="K92" s="13">
        <f t="shared" si="12"/>
        <v>181.3</v>
      </c>
      <c r="L92" s="13">
        <f t="shared" si="12"/>
        <v>1228.6699999999998</v>
      </c>
      <c r="M92" s="13"/>
    </row>
    <row r="93" spans="1:13" s="14" customFormat="1" ht="21.75" customHeight="1">
      <c r="A93" s="33"/>
      <c r="B93" s="34"/>
      <c r="C93" s="13"/>
      <c r="D93" s="35"/>
      <c r="E93" s="36"/>
      <c r="F93" s="37"/>
      <c r="G93" s="38"/>
      <c r="H93" s="13"/>
      <c r="I93" s="35"/>
      <c r="J93" s="36"/>
      <c r="K93" s="37"/>
      <c r="L93" s="38"/>
      <c r="M93" s="38"/>
    </row>
    <row r="94" spans="1:13" s="9" customFormat="1" ht="31.5" customHeight="1">
      <c r="A94" s="41" t="s">
        <v>0</v>
      </c>
      <c r="B94" s="41" t="s">
        <v>1</v>
      </c>
      <c r="C94" s="3" t="s">
        <v>2</v>
      </c>
      <c r="D94" s="43" t="s">
        <v>4</v>
      </c>
      <c r="E94" s="44"/>
      <c r="F94" s="45"/>
      <c r="G94" s="41" t="s">
        <v>8</v>
      </c>
      <c r="H94" s="3" t="s">
        <v>2</v>
      </c>
      <c r="I94" s="43" t="s">
        <v>4</v>
      </c>
      <c r="J94" s="44"/>
      <c r="K94" s="45"/>
      <c r="L94" s="41" t="s">
        <v>8</v>
      </c>
      <c r="M94" s="41" t="s">
        <v>10</v>
      </c>
    </row>
    <row r="95" spans="1:13" s="9" customFormat="1" ht="31.5" customHeight="1">
      <c r="A95" s="42"/>
      <c r="B95" s="42"/>
      <c r="C95" s="3" t="s">
        <v>3</v>
      </c>
      <c r="D95" s="3" t="s">
        <v>5</v>
      </c>
      <c r="E95" s="3" t="s">
        <v>6</v>
      </c>
      <c r="F95" s="3" t="s">
        <v>7</v>
      </c>
      <c r="G95" s="42"/>
      <c r="H95" s="3" t="s">
        <v>9</v>
      </c>
      <c r="I95" s="3" t="s">
        <v>5</v>
      </c>
      <c r="J95" s="3" t="s">
        <v>6</v>
      </c>
      <c r="K95" s="3" t="s">
        <v>7</v>
      </c>
      <c r="L95" s="42"/>
      <c r="M95" s="42"/>
    </row>
    <row r="96" spans="1:13" s="9" customFormat="1" ht="18.75" customHeight="1">
      <c r="A96" s="31" t="s">
        <v>29</v>
      </c>
      <c r="B96" s="31"/>
      <c r="C96" s="32"/>
      <c r="D96" s="32"/>
      <c r="E96" s="32"/>
      <c r="F96" s="32"/>
      <c r="G96" s="31"/>
      <c r="H96" s="32"/>
      <c r="I96" s="32"/>
      <c r="J96" s="32"/>
      <c r="K96" s="32"/>
      <c r="L96" s="31"/>
      <c r="M96" s="31"/>
    </row>
    <row r="97" spans="1:13" ht="23.25" customHeight="1">
      <c r="A97" s="2" t="s">
        <v>12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25.5">
      <c r="A98" s="2"/>
      <c r="B98" s="1" t="s">
        <v>52</v>
      </c>
      <c r="C98" s="17">
        <v>0.15</v>
      </c>
      <c r="D98" s="1">
        <v>5.24</v>
      </c>
      <c r="E98" s="1">
        <v>7.82</v>
      </c>
      <c r="F98" s="1">
        <v>18.8</v>
      </c>
      <c r="G98" s="1">
        <v>167</v>
      </c>
      <c r="H98" s="17">
        <v>0.16</v>
      </c>
      <c r="I98" s="1">
        <v>5.58</v>
      </c>
      <c r="J98" s="1">
        <v>8.34</v>
      </c>
      <c r="K98" s="1">
        <v>20</v>
      </c>
      <c r="L98" s="1">
        <v>178</v>
      </c>
      <c r="M98" s="4">
        <v>64</v>
      </c>
    </row>
    <row r="99" spans="1:13" ht="12.75">
      <c r="A99" s="2"/>
      <c r="B99" s="1" t="s">
        <v>92</v>
      </c>
      <c r="C99" s="1">
        <v>0.15</v>
      </c>
      <c r="D99" s="1">
        <v>9</v>
      </c>
      <c r="E99" s="1">
        <v>2.3</v>
      </c>
      <c r="F99" s="1">
        <v>9.75</v>
      </c>
      <c r="G99" s="1">
        <v>36.96</v>
      </c>
      <c r="H99" s="17">
        <v>0.18</v>
      </c>
      <c r="I99" s="1">
        <v>10.8</v>
      </c>
      <c r="J99" s="1">
        <v>2.75</v>
      </c>
      <c r="K99" s="1">
        <v>11.7</v>
      </c>
      <c r="L99" s="1">
        <v>44.35</v>
      </c>
      <c r="M99" s="4">
        <v>132</v>
      </c>
    </row>
    <row r="100" spans="1:13" ht="14.25" customHeight="1">
      <c r="A100" s="2"/>
      <c r="B100" s="1" t="s">
        <v>74</v>
      </c>
      <c r="C100" s="17">
        <v>0.055</v>
      </c>
      <c r="D100" s="17">
        <v>2.51</v>
      </c>
      <c r="E100" s="1">
        <v>3.93</v>
      </c>
      <c r="F100" s="17">
        <v>28.88</v>
      </c>
      <c r="G100" s="1">
        <v>161</v>
      </c>
      <c r="H100" s="17">
        <v>0.055</v>
      </c>
      <c r="I100" s="17">
        <v>2.51</v>
      </c>
      <c r="J100" s="1">
        <v>3.93</v>
      </c>
      <c r="K100" s="17">
        <v>28.88</v>
      </c>
      <c r="L100" s="1">
        <v>161</v>
      </c>
      <c r="M100" s="4">
        <v>2</v>
      </c>
    </row>
    <row r="101" spans="1:13" s="12" customFormat="1" ht="21" customHeight="1">
      <c r="A101" s="7"/>
      <c r="B101" s="7" t="s">
        <v>14</v>
      </c>
      <c r="C101" s="7">
        <f aca="true" t="shared" si="13" ref="C101:L101">C98+C99+C100</f>
        <v>0.355</v>
      </c>
      <c r="D101" s="7">
        <f t="shared" si="13"/>
        <v>16.75</v>
      </c>
      <c r="E101" s="7">
        <f t="shared" si="13"/>
        <v>14.05</v>
      </c>
      <c r="F101" s="7">
        <f t="shared" si="13"/>
        <v>57.43</v>
      </c>
      <c r="G101" s="7">
        <f t="shared" si="13"/>
        <v>364.96000000000004</v>
      </c>
      <c r="H101" s="7">
        <f t="shared" si="13"/>
        <v>0.39499999999999996</v>
      </c>
      <c r="I101" s="7">
        <f t="shared" si="13"/>
        <v>18.89</v>
      </c>
      <c r="J101" s="7">
        <f t="shared" si="13"/>
        <v>15.02</v>
      </c>
      <c r="K101" s="7">
        <f t="shared" si="13"/>
        <v>60.58</v>
      </c>
      <c r="L101" s="7">
        <f t="shared" si="13"/>
        <v>383.35</v>
      </c>
      <c r="M101" s="7"/>
    </row>
    <row r="102" spans="1:13" ht="24" customHeight="1">
      <c r="A102" s="2" t="s">
        <v>15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23.25" customHeight="1">
      <c r="A103" s="2"/>
      <c r="B103" s="1" t="s">
        <v>95</v>
      </c>
      <c r="C103" s="17">
        <v>0.1</v>
      </c>
      <c r="D103" s="1">
        <v>4</v>
      </c>
      <c r="E103" s="1">
        <v>4</v>
      </c>
      <c r="F103" s="1">
        <v>9.8</v>
      </c>
      <c r="G103" s="1">
        <v>44</v>
      </c>
      <c r="H103" s="17">
        <v>0.1</v>
      </c>
      <c r="I103" s="1">
        <v>4</v>
      </c>
      <c r="J103" s="1">
        <v>4</v>
      </c>
      <c r="K103" s="1">
        <v>9.8</v>
      </c>
      <c r="L103" s="1">
        <v>44</v>
      </c>
      <c r="M103" s="4">
        <v>368</v>
      </c>
    </row>
    <row r="104" spans="1:13" s="12" customFormat="1" ht="12.75">
      <c r="A104" s="7"/>
      <c r="B104" s="7" t="s">
        <v>14</v>
      </c>
      <c r="C104" s="7">
        <v>0.12</v>
      </c>
      <c r="D104" s="7">
        <v>0.5</v>
      </c>
      <c r="E104" s="7">
        <v>0.5</v>
      </c>
      <c r="F104" s="7">
        <v>11.3</v>
      </c>
      <c r="G104" s="7">
        <v>54.38</v>
      </c>
      <c r="H104" s="7">
        <v>0.12</v>
      </c>
      <c r="I104" s="7">
        <v>0.5</v>
      </c>
      <c r="J104" s="7">
        <v>0.5</v>
      </c>
      <c r="K104" s="7">
        <v>11.3</v>
      </c>
      <c r="L104" s="7">
        <v>54.28</v>
      </c>
      <c r="M104" s="7">
        <v>0</v>
      </c>
    </row>
    <row r="105" spans="1:13" ht="19.5" customHeight="1">
      <c r="A105" s="2" t="s">
        <v>17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2"/>
      <c r="B106" s="1" t="s">
        <v>100</v>
      </c>
      <c r="C106" s="17">
        <v>0.03</v>
      </c>
      <c r="D106" s="1">
        <v>0.57</v>
      </c>
      <c r="E106" s="1">
        <v>2.67</v>
      </c>
      <c r="F106" s="1">
        <v>2.31</v>
      </c>
      <c r="G106" s="1">
        <v>35.7</v>
      </c>
      <c r="H106" s="17">
        <v>0.05</v>
      </c>
      <c r="I106" s="1">
        <v>0.95</v>
      </c>
      <c r="J106" s="1">
        <v>4.45</v>
      </c>
      <c r="K106" s="1">
        <v>3.85</v>
      </c>
      <c r="L106" s="1">
        <v>59.5</v>
      </c>
      <c r="M106" s="4">
        <v>121</v>
      </c>
    </row>
    <row r="107" spans="1:13" ht="25.5" customHeight="1">
      <c r="A107" s="2"/>
      <c r="B107" s="1" t="s">
        <v>99</v>
      </c>
      <c r="C107" s="17">
        <v>0.18</v>
      </c>
      <c r="D107" s="1">
        <v>1.26</v>
      </c>
      <c r="E107" s="1">
        <v>3.51</v>
      </c>
      <c r="F107" s="1">
        <v>6.1</v>
      </c>
      <c r="G107" s="1">
        <v>61.02</v>
      </c>
      <c r="H107" s="17">
        <v>0.2</v>
      </c>
      <c r="I107" s="1">
        <v>1.4</v>
      </c>
      <c r="J107" s="1">
        <v>3.9</v>
      </c>
      <c r="K107" s="1">
        <v>6.78</v>
      </c>
      <c r="L107" s="1">
        <v>67.8</v>
      </c>
      <c r="M107" s="4">
        <v>67</v>
      </c>
    </row>
    <row r="108" spans="1:13" ht="12.75" hidden="1">
      <c r="A108" s="2"/>
      <c r="B108" s="1" t="s">
        <v>49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6.5" customHeight="1">
      <c r="A109" s="2"/>
      <c r="B109" s="1" t="s">
        <v>30</v>
      </c>
      <c r="C109" s="17">
        <v>0.15</v>
      </c>
      <c r="D109" s="1">
        <v>5.54</v>
      </c>
      <c r="E109" s="1">
        <v>3.39</v>
      </c>
      <c r="F109" s="1">
        <v>26.57</v>
      </c>
      <c r="G109" s="1">
        <v>158.78</v>
      </c>
      <c r="H109" s="17">
        <v>0.16</v>
      </c>
      <c r="I109" s="1">
        <v>6.14</v>
      </c>
      <c r="J109" s="1">
        <v>0.88</v>
      </c>
      <c r="K109" s="1">
        <v>31.88</v>
      </c>
      <c r="L109" s="1">
        <v>165</v>
      </c>
      <c r="M109" s="4">
        <v>204</v>
      </c>
    </row>
    <row r="110" spans="1:13" ht="24.75" customHeight="1">
      <c r="A110" s="2"/>
      <c r="B110" s="19" t="s">
        <v>53</v>
      </c>
      <c r="C110" s="17">
        <v>0.06</v>
      </c>
      <c r="D110" s="1">
        <v>6.55</v>
      </c>
      <c r="E110" s="1">
        <v>3.05</v>
      </c>
      <c r="F110" s="1">
        <v>1.65</v>
      </c>
      <c r="G110" s="1">
        <v>60</v>
      </c>
      <c r="H110" s="17">
        <v>0.08</v>
      </c>
      <c r="I110" s="1">
        <v>8.74</v>
      </c>
      <c r="J110" s="1">
        <v>4.07</v>
      </c>
      <c r="K110" s="1">
        <v>2.2</v>
      </c>
      <c r="L110" s="1">
        <v>80</v>
      </c>
      <c r="M110" s="4">
        <v>247</v>
      </c>
    </row>
    <row r="111" spans="1:13" ht="18" customHeight="1">
      <c r="A111" s="2"/>
      <c r="B111" s="19" t="s">
        <v>51</v>
      </c>
      <c r="C111" s="17">
        <v>0.03</v>
      </c>
      <c r="D111" s="1">
        <v>0.35</v>
      </c>
      <c r="E111" s="1">
        <v>1.26</v>
      </c>
      <c r="F111" s="1">
        <v>2.41</v>
      </c>
      <c r="G111" s="1">
        <v>22.35</v>
      </c>
      <c r="H111" s="17">
        <v>0.05</v>
      </c>
      <c r="I111" s="1">
        <v>0.58</v>
      </c>
      <c r="J111" s="1">
        <v>2.1</v>
      </c>
      <c r="K111" s="1">
        <v>4.01</v>
      </c>
      <c r="L111" s="1">
        <v>37.25</v>
      </c>
      <c r="M111" s="4">
        <v>348</v>
      </c>
    </row>
    <row r="112" spans="1:13" ht="21" customHeight="1">
      <c r="A112" s="2"/>
      <c r="B112" s="1" t="s">
        <v>82</v>
      </c>
      <c r="C112" s="17">
        <v>0.15</v>
      </c>
      <c r="D112" s="1">
        <v>0.33</v>
      </c>
      <c r="E112" s="17">
        <v>0.02</v>
      </c>
      <c r="F112" s="1">
        <v>20.82</v>
      </c>
      <c r="G112" s="1">
        <v>84.75</v>
      </c>
      <c r="H112" s="17">
        <v>0.18</v>
      </c>
      <c r="I112" s="1">
        <v>0.4</v>
      </c>
      <c r="J112" s="1">
        <v>0.02</v>
      </c>
      <c r="K112" s="1">
        <v>24.98</v>
      </c>
      <c r="L112" s="1">
        <v>101.7</v>
      </c>
      <c r="M112" s="4">
        <v>376</v>
      </c>
    </row>
    <row r="113" spans="1:13" ht="16.5" customHeight="1">
      <c r="A113" s="2"/>
      <c r="B113" s="1" t="s">
        <v>77</v>
      </c>
      <c r="C113" s="1">
        <v>0.04</v>
      </c>
      <c r="D113" s="1">
        <v>2.4</v>
      </c>
      <c r="E113" s="1">
        <v>0.4</v>
      </c>
      <c r="F113" s="1">
        <v>17.6</v>
      </c>
      <c r="G113" s="1">
        <v>76</v>
      </c>
      <c r="H113" s="1">
        <v>0.06</v>
      </c>
      <c r="I113" s="1">
        <v>3.6</v>
      </c>
      <c r="J113" s="1">
        <v>0.6</v>
      </c>
      <c r="K113" s="1">
        <v>22.5</v>
      </c>
      <c r="L113" s="1">
        <v>114</v>
      </c>
      <c r="M113" s="4" t="s">
        <v>49</v>
      </c>
    </row>
    <row r="114" spans="1:13" s="8" customFormat="1" ht="12.75">
      <c r="A114" s="7"/>
      <c r="B114" s="7" t="s">
        <v>14</v>
      </c>
      <c r="C114" s="7">
        <f aca="true" t="shared" si="14" ref="C114:L114">C106+C107+C108+C109+C110+C113+C112</f>
        <v>0.61</v>
      </c>
      <c r="D114" s="7">
        <f t="shared" si="14"/>
        <v>16.65</v>
      </c>
      <c r="E114" s="7">
        <f t="shared" si="14"/>
        <v>13.040000000000001</v>
      </c>
      <c r="F114" s="7">
        <f t="shared" si="14"/>
        <v>75.05000000000001</v>
      </c>
      <c r="G114" s="7">
        <f t="shared" si="14"/>
        <v>476.25</v>
      </c>
      <c r="H114" s="7">
        <f t="shared" si="14"/>
        <v>0.73</v>
      </c>
      <c r="I114" s="7">
        <f t="shared" si="14"/>
        <v>21.229999999999997</v>
      </c>
      <c r="J114" s="7">
        <f t="shared" si="14"/>
        <v>13.92</v>
      </c>
      <c r="K114" s="7">
        <f t="shared" si="14"/>
        <v>92.19000000000001</v>
      </c>
      <c r="L114" s="7">
        <f t="shared" si="14"/>
        <v>588</v>
      </c>
      <c r="M114" s="7"/>
    </row>
    <row r="115" spans="1:13" ht="17.25" customHeight="1">
      <c r="A115" s="2" t="s">
        <v>20</v>
      </c>
      <c r="B115" s="1"/>
      <c r="C115" s="1" t="s">
        <v>49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7.25" customHeight="1">
      <c r="A116" s="2"/>
      <c r="B116" s="1" t="s">
        <v>101</v>
      </c>
      <c r="C116" s="1">
        <v>0.06</v>
      </c>
      <c r="D116" s="1">
        <v>4.5</v>
      </c>
      <c r="E116" s="1">
        <v>7.57</v>
      </c>
      <c r="F116" s="1">
        <v>23.21</v>
      </c>
      <c r="G116" s="1">
        <v>178.87</v>
      </c>
      <c r="H116" s="1">
        <v>0.08</v>
      </c>
      <c r="I116" s="1">
        <v>6</v>
      </c>
      <c r="J116" s="1">
        <v>10.1</v>
      </c>
      <c r="K116" s="1">
        <v>30.95</v>
      </c>
      <c r="L116" s="1">
        <v>238.5</v>
      </c>
      <c r="M116" s="4">
        <v>555</v>
      </c>
    </row>
    <row r="117" spans="1:13" ht="17.25" customHeight="1">
      <c r="A117" s="2"/>
      <c r="B117" s="1" t="s">
        <v>67</v>
      </c>
      <c r="C117" s="17">
        <v>0.15</v>
      </c>
      <c r="D117" s="1">
        <v>2.37</v>
      </c>
      <c r="E117" s="17">
        <v>2.01</v>
      </c>
      <c r="F117" s="17">
        <v>11.97</v>
      </c>
      <c r="G117" s="17">
        <v>75.84</v>
      </c>
      <c r="H117" s="17">
        <v>0.18</v>
      </c>
      <c r="I117" s="17">
        <v>2.84</v>
      </c>
      <c r="J117" s="17">
        <v>2.41</v>
      </c>
      <c r="K117" s="17">
        <v>14.36</v>
      </c>
      <c r="L117" s="17">
        <v>91.01</v>
      </c>
      <c r="M117" s="4">
        <v>395</v>
      </c>
    </row>
    <row r="118" spans="1:13" ht="0.75" customHeight="1" hidden="1">
      <c r="A118" s="2"/>
      <c r="B118" s="1" t="s">
        <v>49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8" customFormat="1" ht="18" customHeight="1">
      <c r="A119" s="7"/>
      <c r="B119" s="7" t="s">
        <v>14</v>
      </c>
      <c r="C119" s="7">
        <f>C116+C117</f>
        <v>0.21</v>
      </c>
      <c r="D119" s="7">
        <f>D116+D117</f>
        <v>6.87</v>
      </c>
      <c r="E119" s="7">
        <f>E116+E117</f>
        <v>9.58</v>
      </c>
      <c r="F119" s="7">
        <f>F116+F117</f>
        <v>35.18</v>
      </c>
      <c r="G119" s="7">
        <f>G116+B105</f>
        <v>178.87</v>
      </c>
      <c r="H119" s="7">
        <f>H116+H117</f>
        <v>0.26</v>
      </c>
      <c r="I119" s="7">
        <f>I116+I117</f>
        <v>8.84</v>
      </c>
      <c r="J119" s="7">
        <f>J116+J117</f>
        <v>12.51</v>
      </c>
      <c r="K119" s="7">
        <f>K116+K117</f>
        <v>45.31</v>
      </c>
      <c r="L119" s="7">
        <f>L116+L117</f>
        <v>329.51</v>
      </c>
      <c r="M119" s="7" t="s">
        <v>49</v>
      </c>
    </row>
    <row r="120" spans="1:13" s="14" customFormat="1" ht="25.5" customHeight="1">
      <c r="A120" s="39" t="s">
        <v>31</v>
      </c>
      <c r="B120" s="40"/>
      <c r="C120" s="13">
        <f>C101+C104+C114+C119</f>
        <v>1.295</v>
      </c>
      <c r="D120" s="13">
        <f>D101+D104+D114+D119</f>
        <v>40.769999999999996</v>
      </c>
      <c r="E120" s="13">
        <f>E101+E104+E114+E119</f>
        <v>37.17</v>
      </c>
      <c r="F120" s="13">
        <f>F101+F104+F114+F119</f>
        <v>178.96000000000004</v>
      </c>
      <c r="G120" s="13">
        <f>G101+G104+G114</f>
        <v>895.59</v>
      </c>
      <c r="H120" s="13">
        <f>H101+H104+H114+H119</f>
        <v>1.505</v>
      </c>
      <c r="I120" s="13">
        <f>I101+I104+I114+I119</f>
        <v>49.459999999999994</v>
      </c>
      <c r="J120" s="13">
        <f>J101+J104+J114+J119</f>
        <v>41.949999999999996</v>
      </c>
      <c r="K120" s="13">
        <f>K101+K104+K114+K119</f>
        <v>209.38</v>
      </c>
      <c r="L120" s="13">
        <f>L101+L104+L114+L119</f>
        <v>1355.14</v>
      </c>
      <c r="M120" s="13"/>
    </row>
    <row r="121" spans="1:13" s="14" customFormat="1" ht="51" customHeight="1">
      <c r="A121" s="41" t="s">
        <v>0</v>
      </c>
      <c r="B121" s="41" t="s">
        <v>1</v>
      </c>
      <c r="C121" s="3" t="s">
        <v>2</v>
      </c>
      <c r="D121" s="43" t="s">
        <v>4</v>
      </c>
      <c r="E121" s="44"/>
      <c r="F121" s="45"/>
      <c r="G121" s="41" t="s">
        <v>8</v>
      </c>
      <c r="H121" s="3" t="s">
        <v>2</v>
      </c>
      <c r="I121" s="43" t="s">
        <v>4</v>
      </c>
      <c r="J121" s="44"/>
      <c r="K121" s="45"/>
      <c r="L121" s="41" t="s">
        <v>8</v>
      </c>
      <c r="M121" s="41" t="s">
        <v>10</v>
      </c>
    </row>
    <row r="122" spans="1:13" s="9" customFormat="1" ht="23.25" customHeight="1">
      <c r="A122" s="42"/>
      <c r="B122" s="42"/>
      <c r="C122" s="3" t="s">
        <v>3</v>
      </c>
      <c r="D122" s="3" t="s">
        <v>5</v>
      </c>
      <c r="E122" s="3" t="s">
        <v>6</v>
      </c>
      <c r="F122" s="3" t="s">
        <v>7</v>
      </c>
      <c r="G122" s="42"/>
      <c r="H122" s="3" t="s">
        <v>9</v>
      </c>
      <c r="I122" s="3" t="s">
        <v>5</v>
      </c>
      <c r="J122" s="3" t="s">
        <v>6</v>
      </c>
      <c r="K122" s="3" t="s">
        <v>7</v>
      </c>
      <c r="L122" s="42"/>
      <c r="M122" s="42"/>
    </row>
    <row r="123" spans="1:13" s="9" customFormat="1" ht="15" customHeight="1">
      <c r="A123" s="10" t="s">
        <v>32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2.75">
      <c r="A124" s="2" t="s">
        <v>12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9.5" customHeight="1">
      <c r="A125" s="2"/>
      <c r="B125" s="1" t="s">
        <v>35</v>
      </c>
      <c r="C125" s="17">
        <v>0.18</v>
      </c>
      <c r="D125" s="1">
        <v>7.02</v>
      </c>
      <c r="E125" s="1">
        <v>8.51</v>
      </c>
      <c r="F125" s="1">
        <v>32.22</v>
      </c>
      <c r="G125" s="1">
        <v>255.24</v>
      </c>
      <c r="H125" s="17">
        <v>0.18</v>
      </c>
      <c r="I125" s="1">
        <v>7.02</v>
      </c>
      <c r="J125" s="1">
        <v>8.51</v>
      </c>
      <c r="K125" s="1">
        <v>32.22</v>
      </c>
      <c r="L125" s="1">
        <v>255.24</v>
      </c>
      <c r="M125" s="4">
        <v>273</v>
      </c>
    </row>
    <row r="126" spans="1:13" ht="13.5" customHeight="1">
      <c r="A126" s="2"/>
      <c r="B126" s="1" t="s">
        <v>66</v>
      </c>
      <c r="C126" s="17">
        <v>0.15</v>
      </c>
      <c r="D126" s="1">
        <v>0.09</v>
      </c>
      <c r="E126" s="1">
        <v>0.015</v>
      </c>
      <c r="F126" s="1">
        <v>7.71</v>
      </c>
      <c r="G126" s="1">
        <v>31.2</v>
      </c>
      <c r="H126" s="17">
        <v>0.18</v>
      </c>
      <c r="I126" s="1">
        <v>0.108</v>
      </c>
      <c r="J126" s="1">
        <v>0.018</v>
      </c>
      <c r="K126" s="1">
        <v>0.32</v>
      </c>
      <c r="L126" s="1">
        <v>37.5</v>
      </c>
      <c r="M126" s="4">
        <v>393</v>
      </c>
    </row>
    <row r="127" spans="1:13" ht="15.75" customHeight="1">
      <c r="A127" s="2"/>
      <c r="B127" s="1" t="s">
        <v>60</v>
      </c>
      <c r="C127" s="17">
        <v>0.024</v>
      </c>
      <c r="D127" s="1">
        <v>0</v>
      </c>
      <c r="E127" s="1">
        <v>0</v>
      </c>
      <c r="F127" s="1">
        <v>0</v>
      </c>
      <c r="G127" s="1">
        <v>0</v>
      </c>
      <c r="H127" s="17">
        <v>0.024</v>
      </c>
      <c r="I127" s="1">
        <v>0</v>
      </c>
      <c r="J127" s="1">
        <v>0</v>
      </c>
      <c r="K127" s="1">
        <v>0</v>
      </c>
      <c r="L127" s="1">
        <v>0</v>
      </c>
      <c r="M127" s="4">
        <v>5</v>
      </c>
    </row>
    <row r="128" spans="1:13" s="12" customFormat="1" ht="15" customHeight="1">
      <c r="A128" s="7"/>
      <c r="B128" s="7" t="s">
        <v>14</v>
      </c>
      <c r="C128" s="7">
        <f aca="true" t="shared" si="15" ref="C128:L128">C125+C126+C127</f>
        <v>0.354</v>
      </c>
      <c r="D128" s="7">
        <f t="shared" si="15"/>
        <v>7.109999999999999</v>
      </c>
      <c r="E128" s="7">
        <f t="shared" si="15"/>
        <v>8.525</v>
      </c>
      <c r="F128" s="7">
        <f t="shared" si="15"/>
        <v>39.93</v>
      </c>
      <c r="G128" s="7">
        <f t="shared" si="15"/>
        <v>286.44</v>
      </c>
      <c r="H128" s="7">
        <f t="shared" si="15"/>
        <v>0.384</v>
      </c>
      <c r="I128" s="7">
        <f t="shared" si="15"/>
        <v>7.127999999999999</v>
      </c>
      <c r="J128" s="7">
        <f t="shared" si="15"/>
        <v>8.528</v>
      </c>
      <c r="K128" s="7">
        <f t="shared" si="15"/>
        <v>32.54</v>
      </c>
      <c r="L128" s="7">
        <f t="shared" si="15"/>
        <v>292.74</v>
      </c>
      <c r="M128" s="7"/>
    </row>
    <row r="129" spans="1:13" ht="25.5">
      <c r="A129" s="2" t="s">
        <v>15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.75" customHeight="1">
      <c r="A130" s="2"/>
      <c r="B130" s="1" t="s">
        <v>95</v>
      </c>
      <c r="C130" s="17">
        <v>0.1</v>
      </c>
      <c r="D130" s="1">
        <v>1.5</v>
      </c>
      <c r="E130" s="1">
        <v>0.5</v>
      </c>
      <c r="F130" s="1">
        <v>21</v>
      </c>
      <c r="G130" s="1">
        <v>95</v>
      </c>
      <c r="H130" s="17">
        <v>0.1</v>
      </c>
      <c r="I130" s="1">
        <v>1.5</v>
      </c>
      <c r="J130" s="1">
        <v>0.5</v>
      </c>
      <c r="K130" s="1">
        <v>21</v>
      </c>
      <c r="L130" s="1">
        <v>95</v>
      </c>
      <c r="M130" s="4" t="s">
        <v>80</v>
      </c>
    </row>
    <row r="131" spans="1:13" ht="12.75" hidden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s="12" customFormat="1" ht="13.5" customHeight="1">
      <c r="A132" s="7"/>
      <c r="B132" s="7" t="s">
        <v>14</v>
      </c>
      <c r="C132" s="7">
        <f aca="true" t="shared" si="16" ref="C132:L132">C130+C131</f>
        <v>0.1</v>
      </c>
      <c r="D132" s="7">
        <f t="shared" si="16"/>
        <v>1.5</v>
      </c>
      <c r="E132" s="7">
        <f t="shared" si="16"/>
        <v>0.5</v>
      </c>
      <c r="F132" s="7">
        <f t="shared" si="16"/>
        <v>21</v>
      </c>
      <c r="G132" s="7">
        <f t="shared" si="16"/>
        <v>95</v>
      </c>
      <c r="H132" s="7">
        <f t="shared" si="16"/>
        <v>0.1</v>
      </c>
      <c r="I132" s="7">
        <f t="shared" si="16"/>
        <v>1.5</v>
      </c>
      <c r="J132" s="7">
        <f t="shared" si="16"/>
        <v>0.5</v>
      </c>
      <c r="K132" s="7">
        <f t="shared" si="16"/>
        <v>21</v>
      </c>
      <c r="L132" s="7">
        <f t="shared" si="16"/>
        <v>95</v>
      </c>
      <c r="M132" s="7"/>
    </row>
    <row r="133" spans="1:13" ht="12.75">
      <c r="A133" s="2" t="s">
        <v>17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5.5">
      <c r="A134" s="2"/>
      <c r="B134" s="1" t="s">
        <v>72</v>
      </c>
      <c r="C134" s="17">
        <v>0.04</v>
      </c>
      <c r="D134" s="1">
        <v>0.67</v>
      </c>
      <c r="E134" s="1">
        <v>1.67</v>
      </c>
      <c r="F134" s="1">
        <v>3.28</v>
      </c>
      <c r="G134" s="1">
        <v>30.84</v>
      </c>
      <c r="H134" s="17">
        <v>0.05</v>
      </c>
      <c r="I134" s="1">
        <v>0.835</v>
      </c>
      <c r="J134" s="1">
        <v>2.09</v>
      </c>
      <c r="K134" s="1">
        <v>4.1</v>
      </c>
      <c r="L134" s="1">
        <v>38.6</v>
      </c>
      <c r="M134" s="4">
        <v>34</v>
      </c>
    </row>
    <row r="135" spans="1:13" ht="16.5" customHeight="1">
      <c r="A135" s="2"/>
      <c r="B135" s="1" t="s">
        <v>63</v>
      </c>
      <c r="C135" s="17">
        <v>0.18</v>
      </c>
      <c r="D135" s="1">
        <v>2.18</v>
      </c>
      <c r="E135" s="1">
        <v>1.46</v>
      </c>
      <c r="F135" s="1">
        <v>11.88</v>
      </c>
      <c r="G135" s="1">
        <v>82.87</v>
      </c>
      <c r="H135" s="17">
        <v>0.2</v>
      </c>
      <c r="I135" s="1">
        <v>2.42</v>
      </c>
      <c r="J135" s="1">
        <v>1.62</v>
      </c>
      <c r="K135" s="1">
        <v>13.2</v>
      </c>
      <c r="L135" s="1">
        <v>92.08</v>
      </c>
      <c r="M135" s="4">
        <v>37</v>
      </c>
    </row>
    <row r="136" spans="1:13" ht="17.25" customHeight="1">
      <c r="A136" s="2"/>
      <c r="B136" s="1" t="s">
        <v>116</v>
      </c>
      <c r="C136" s="17">
        <v>0.12</v>
      </c>
      <c r="D136" s="1">
        <v>6.84</v>
      </c>
      <c r="E136" s="1">
        <v>6.28</v>
      </c>
      <c r="F136" s="1">
        <v>29.66</v>
      </c>
      <c r="G136" s="1">
        <v>202.44</v>
      </c>
      <c r="H136" s="17">
        <v>0.14</v>
      </c>
      <c r="I136" s="1">
        <v>4.89</v>
      </c>
      <c r="J136" s="1">
        <v>7.29</v>
      </c>
      <c r="K136" s="1">
        <v>17.5</v>
      </c>
      <c r="L136" s="1">
        <v>156</v>
      </c>
      <c r="M136" s="4">
        <v>64</v>
      </c>
    </row>
    <row r="137" spans="1:13" ht="18" customHeight="1">
      <c r="A137" s="2"/>
      <c r="B137" s="1" t="s">
        <v>27</v>
      </c>
      <c r="C137" s="17">
        <v>0.06</v>
      </c>
      <c r="D137" s="1">
        <v>9.33</v>
      </c>
      <c r="E137" s="1">
        <v>6.93</v>
      </c>
      <c r="F137" s="1">
        <v>9.42</v>
      </c>
      <c r="G137" s="1">
        <v>137.25</v>
      </c>
      <c r="H137" s="17">
        <v>0.08</v>
      </c>
      <c r="I137" s="1">
        <v>12.44</v>
      </c>
      <c r="J137" s="1">
        <v>9.24</v>
      </c>
      <c r="K137" s="1">
        <v>12.56</v>
      </c>
      <c r="L137" s="1">
        <v>183</v>
      </c>
      <c r="M137" s="4">
        <v>282</v>
      </c>
    </row>
    <row r="138" spans="1:13" ht="18.75" customHeight="1">
      <c r="A138" s="2"/>
      <c r="B138" s="19" t="s">
        <v>51</v>
      </c>
      <c r="C138" s="17">
        <v>0.03</v>
      </c>
      <c r="D138" s="1">
        <v>0.35</v>
      </c>
      <c r="E138" s="1">
        <v>1.26</v>
      </c>
      <c r="F138" s="1">
        <v>2.41</v>
      </c>
      <c r="G138" s="1">
        <v>22.35</v>
      </c>
      <c r="H138" s="17">
        <v>0.05</v>
      </c>
      <c r="I138" s="1">
        <v>0.58</v>
      </c>
      <c r="J138" s="1">
        <v>2.1</v>
      </c>
      <c r="K138" s="1">
        <v>4.01</v>
      </c>
      <c r="L138" s="1">
        <v>37.25</v>
      </c>
      <c r="M138" s="4">
        <v>348</v>
      </c>
    </row>
    <row r="139" spans="1:13" ht="39.75" customHeight="1">
      <c r="A139" s="2"/>
      <c r="B139" s="1" t="s">
        <v>87</v>
      </c>
      <c r="C139" s="17">
        <v>0.15</v>
      </c>
      <c r="D139" s="1">
        <v>0</v>
      </c>
      <c r="E139" s="1">
        <v>0</v>
      </c>
      <c r="F139" s="1">
        <v>15</v>
      </c>
      <c r="G139" s="1">
        <v>57</v>
      </c>
      <c r="H139" s="17">
        <v>0.18</v>
      </c>
      <c r="I139" s="1">
        <v>0</v>
      </c>
      <c r="J139" s="1">
        <v>0</v>
      </c>
      <c r="K139" s="1">
        <v>18</v>
      </c>
      <c r="L139" s="1">
        <v>68.4</v>
      </c>
      <c r="M139" s="4">
        <v>304</v>
      </c>
    </row>
    <row r="140" spans="1:13" ht="17.25" customHeight="1">
      <c r="A140" s="2"/>
      <c r="B140" s="1" t="s">
        <v>77</v>
      </c>
      <c r="C140" s="1">
        <v>0.04</v>
      </c>
      <c r="D140" s="1">
        <v>2.4</v>
      </c>
      <c r="E140" s="1">
        <v>0.4</v>
      </c>
      <c r="F140" s="1">
        <v>17.6</v>
      </c>
      <c r="G140" s="1">
        <v>76</v>
      </c>
      <c r="H140" s="1">
        <v>0.06</v>
      </c>
      <c r="I140" s="1">
        <v>3.6</v>
      </c>
      <c r="J140" s="1">
        <v>0.51</v>
      </c>
      <c r="K140" s="1">
        <v>22.5</v>
      </c>
      <c r="L140" s="1">
        <v>114</v>
      </c>
      <c r="M140" s="4" t="s">
        <v>49</v>
      </c>
    </row>
    <row r="141" spans="1:13" s="8" customFormat="1" ht="15.75" customHeight="1">
      <c r="A141" s="7"/>
      <c r="B141" s="7" t="s">
        <v>14</v>
      </c>
      <c r="C141" s="7">
        <f aca="true" t="shared" si="17" ref="C141:L141">C134+C135+C136+C137+C138+C139+C140</f>
        <v>0.62</v>
      </c>
      <c r="D141" s="7">
        <f t="shared" si="17"/>
        <v>21.77</v>
      </c>
      <c r="E141" s="7">
        <f t="shared" si="17"/>
        <v>18</v>
      </c>
      <c r="F141" s="7">
        <f t="shared" si="17"/>
        <v>89.25</v>
      </c>
      <c r="G141" s="7">
        <f t="shared" si="17"/>
        <v>608.75</v>
      </c>
      <c r="H141" s="7">
        <f t="shared" si="17"/>
        <v>0.76</v>
      </c>
      <c r="I141" s="7">
        <f t="shared" si="17"/>
        <v>24.765</v>
      </c>
      <c r="J141" s="7">
        <f t="shared" si="17"/>
        <v>22.850000000000005</v>
      </c>
      <c r="K141" s="7">
        <f t="shared" si="17"/>
        <v>91.87</v>
      </c>
      <c r="L141" s="7">
        <f t="shared" si="17"/>
        <v>689.33</v>
      </c>
      <c r="M141" s="7"/>
    </row>
    <row r="142" spans="1:13" ht="20.25" customHeight="1">
      <c r="A142" s="2" t="s">
        <v>20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6.5" customHeight="1">
      <c r="A143" s="2"/>
      <c r="B143" s="1" t="s">
        <v>50</v>
      </c>
      <c r="C143" s="17">
        <v>0.15</v>
      </c>
      <c r="D143" s="1">
        <v>4.07</v>
      </c>
      <c r="E143" s="1">
        <v>0.09</v>
      </c>
      <c r="F143" s="1">
        <v>9.68</v>
      </c>
      <c r="G143" s="1">
        <v>57.09</v>
      </c>
      <c r="H143" s="17">
        <v>0.2</v>
      </c>
      <c r="I143" s="1">
        <v>5.42</v>
      </c>
      <c r="J143" s="1">
        <v>0.12</v>
      </c>
      <c r="K143" s="1">
        <v>12.9</v>
      </c>
      <c r="L143" s="1">
        <v>76.12</v>
      </c>
      <c r="M143" s="4">
        <v>282</v>
      </c>
    </row>
    <row r="144" spans="1:13" ht="16.5" customHeight="1">
      <c r="A144" s="2"/>
      <c r="B144" s="1" t="s">
        <v>54</v>
      </c>
      <c r="C144" s="1">
        <v>0.04</v>
      </c>
      <c r="D144" s="17">
        <v>1</v>
      </c>
      <c r="E144" s="1">
        <v>0.8</v>
      </c>
      <c r="F144" s="17">
        <v>20.8</v>
      </c>
      <c r="G144" s="1">
        <v>116</v>
      </c>
      <c r="H144" s="1">
        <v>0.06</v>
      </c>
      <c r="I144" s="1">
        <v>1.5</v>
      </c>
      <c r="J144" s="1">
        <v>3.4</v>
      </c>
      <c r="K144" s="1">
        <v>31.2</v>
      </c>
      <c r="L144" s="1">
        <v>174</v>
      </c>
      <c r="M144" s="4" t="s">
        <v>49</v>
      </c>
    </row>
    <row r="145" spans="1:13" ht="5.25" customHeight="1" hidden="1">
      <c r="A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hidden="1">
      <c r="A146" s="2"/>
      <c r="B146" s="1" t="s">
        <v>49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s="8" customFormat="1" ht="15" customHeight="1">
      <c r="A147" s="7"/>
      <c r="B147" s="7" t="s">
        <v>14</v>
      </c>
      <c r="C147" s="7">
        <f aca="true" t="shared" si="18" ref="C147:L147">C143+C144+C145+C146</f>
        <v>0.19</v>
      </c>
      <c r="D147" s="7">
        <f t="shared" si="18"/>
        <v>5.07</v>
      </c>
      <c r="E147" s="7">
        <f t="shared" si="18"/>
        <v>0.89</v>
      </c>
      <c r="F147" s="7">
        <f t="shared" si="18"/>
        <v>30.48</v>
      </c>
      <c r="G147" s="7">
        <f t="shared" si="18"/>
        <v>173.09</v>
      </c>
      <c r="H147" s="7">
        <f t="shared" si="18"/>
        <v>0.26</v>
      </c>
      <c r="I147" s="7">
        <f t="shared" si="18"/>
        <v>6.92</v>
      </c>
      <c r="J147" s="7">
        <f t="shared" si="18"/>
        <v>3.52</v>
      </c>
      <c r="K147" s="7">
        <f t="shared" si="18"/>
        <v>44.1</v>
      </c>
      <c r="L147" s="7">
        <f t="shared" si="18"/>
        <v>250.12</v>
      </c>
      <c r="M147" s="7"/>
    </row>
    <row r="148" spans="1:13" s="14" customFormat="1" ht="33.75" customHeight="1">
      <c r="A148" s="39" t="s">
        <v>33</v>
      </c>
      <c r="B148" s="40"/>
      <c r="C148" s="13">
        <f>C128+C132+C141+C147</f>
        <v>1.2639999999999998</v>
      </c>
      <c r="D148" s="13">
        <f aca="true" t="shared" si="19" ref="D148:K148">D128+D132+D141+D147</f>
        <v>35.45</v>
      </c>
      <c r="E148" s="13">
        <f t="shared" si="19"/>
        <v>27.915</v>
      </c>
      <c r="F148" s="13">
        <f t="shared" si="19"/>
        <v>180.66</v>
      </c>
      <c r="G148" s="13">
        <f>G128+G132+G141+G147</f>
        <v>1163.28</v>
      </c>
      <c r="H148" s="13">
        <f t="shared" si="19"/>
        <v>1.504</v>
      </c>
      <c r="I148" s="13">
        <f t="shared" si="19"/>
        <v>40.313</v>
      </c>
      <c r="J148" s="13">
        <f t="shared" si="19"/>
        <v>35.39800000000001</v>
      </c>
      <c r="K148" s="13">
        <f t="shared" si="19"/>
        <v>189.51</v>
      </c>
      <c r="L148" s="13">
        <f>L128+L132+L141+L147</f>
        <v>1327.19</v>
      </c>
      <c r="M148" s="13"/>
    </row>
    <row r="149" spans="1:13" s="9" customFormat="1" ht="25.5" customHeight="1">
      <c r="A149" s="41" t="s">
        <v>0</v>
      </c>
      <c r="B149" s="41" t="s">
        <v>1</v>
      </c>
      <c r="C149" s="3" t="s">
        <v>2</v>
      </c>
      <c r="D149" s="43" t="s">
        <v>4</v>
      </c>
      <c r="E149" s="44"/>
      <c r="F149" s="45"/>
      <c r="G149" s="41" t="s">
        <v>8</v>
      </c>
      <c r="H149" s="3" t="s">
        <v>2</v>
      </c>
      <c r="I149" s="43" t="s">
        <v>4</v>
      </c>
      <c r="J149" s="44"/>
      <c r="K149" s="45"/>
      <c r="L149" s="41" t="s">
        <v>8</v>
      </c>
      <c r="M149" s="41" t="s">
        <v>10</v>
      </c>
    </row>
    <row r="150" spans="1:13" ht="33.75" customHeight="1">
      <c r="A150" s="42"/>
      <c r="B150" s="42"/>
      <c r="C150" s="3" t="s">
        <v>3</v>
      </c>
      <c r="D150" s="3" t="s">
        <v>5</v>
      </c>
      <c r="E150" s="3" t="s">
        <v>6</v>
      </c>
      <c r="F150" s="3" t="s">
        <v>7</v>
      </c>
      <c r="G150" s="42"/>
      <c r="H150" s="3" t="s">
        <v>9</v>
      </c>
      <c r="I150" s="3" t="s">
        <v>5</v>
      </c>
      <c r="J150" s="3" t="s">
        <v>6</v>
      </c>
      <c r="K150" s="3" t="s">
        <v>7</v>
      </c>
      <c r="L150" s="42"/>
      <c r="M150" s="42"/>
    </row>
    <row r="151" spans="1:13" ht="16.5" customHeight="1">
      <c r="A151" s="10" t="s">
        <v>34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31.5" customHeight="1">
      <c r="A152" s="2"/>
      <c r="B152" s="1" t="s">
        <v>102</v>
      </c>
      <c r="C152" s="17">
        <v>0.15</v>
      </c>
      <c r="D152" s="1">
        <v>4.53</v>
      </c>
      <c r="E152" s="1">
        <v>4.2</v>
      </c>
      <c r="F152" s="1">
        <v>13.7</v>
      </c>
      <c r="G152" s="1">
        <v>111</v>
      </c>
      <c r="H152" s="17">
        <v>0.18</v>
      </c>
      <c r="I152" s="1">
        <v>5.44</v>
      </c>
      <c r="J152" s="1">
        <v>5.04</v>
      </c>
      <c r="K152" s="1">
        <v>16.4</v>
      </c>
      <c r="L152" s="1">
        <v>133</v>
      </c>
      <c r="M152" s="4">
        <v>93</v>
      </c>
    </row>
    <row r="153" spans="1:13" ht="30" customHeight="1">
      <c r="A153" s="2"/>
      <c r="B153" s="1" t="s">
        <v>90</v>
      </c>
      <c r="C153" s="17">
        <v>0.15</v>
      </c>
      <c r="D153" s="1">
        <v>2.21</v>
      </c>
      <c r="E153" s="17">
        <v>1.48</v>
      </c>
      <c r="F153" s="17">
        <v>15.69</v>
      </c>
      <c r="G153" s="17">
        <v>85.01</v>
      </c>
      <c r="H153" s="17">
        <v>0.18</v>
      </c>
      <c r="I153" s="17">
        <v>2.65</v>
      </c>
      <c r="J153" s="17">
        <v>1.78</v>
      </c>
      <c r="K153" s="17">
        <v>18.83</v>
      </c>
      <c r="L153" s="17">
        <v>102.01</v>
      </c>
      <c r="M153" s="4">
        <v>396</v>
      </c>
    </row>
    <row r="154" spans="1:13" ht="23.25" customHeight="1">
      <c r="A154" s="2"/>
      <c r="B154" s="1" t="s">
        <v>13</v>
      </c>
      <c r="C154" s="17">
        <v>0.03</v>
      </c>
      <c r="D154" s="1">
        <v>2.25</v>
      </c>
      <c r="E154" s="1">
        <v>2.94</v>
      </c>
      <c r="F154" s="1">
        <v>22.32</v>
      </c>
      <c r="G154" s="1">
        <v>125.1</v>
      </c>
      <c r="H154" s="1">
        <v>0.04</v>
      </c>
      <c r="I154" s="1">
        <v>3</v>
      </c>
      <c r="J154" s="1">
        <v>3.92</v>
      </c>
      <c r="K154" s="1">
        <v>29.8</v>
      </c>
      <c r="L154" s="1">
        <v>167</v>
      </c>
      <c r="M154" s="4">
        <v>609</v>
      </c>
    </row>
    <row r="155" spans="1:13" ht="0.75" customHeight="1" hidden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s="12" customFormat="1" ht="15" customHeight="1">
      <c r="A156" s="7"/>
      <c r="B156" s="7" t="s">
        <v>14</v>
      </c>
      <c r="C156" s="7">
        <f>C152+C153+C154</f>
        <v>0.32999999999999996</v>
      </c>
      <c r="D156" s="7">
        <f aca="true" t="shared" si="20" ref="D156:L156">D152+D153+D154+D155</f>
        <v>8.99</v>
      </c>
      <c r="E156" s="7">
        <f t="shared" si="20"/>
        <v>8.62</v>
      </c>
      <c r="F156" s="7">
        <f t="shared" si="20"/>
        <v>51.71</v>
      </c>
      <c r="G156" s="7">
        <f>G152+G153+G154</f>
        <v>321.11</v>
      </c>
      <c r="H156" s="7">
        <f t="shared" si="20"/>
        <v>0.39999999999999997</v>
      </c>
      <c r="I156" s="7">
        <f t="shared" si="20"/>
        <v>11.09</v>
      </c>
      <c r="J156" s="7">
        <f t="shared" si="20"/>
        <v>10.74</v>
      </c>
      <c r="K156" s="7">
        <f t="shared" si="20"/>
        <v>65.03</v>
      </c>
      <c r="L156" s="7">
        <f t="shared" si="20"/>
        <v>402.01</v>
      </c>
      <c r="M156" s="7"/>
    </row>
    <row r="157" spans="1:13" ht="29.25" customHeight="1">
      <c r="A157" s="2" t="s">
        <v>15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1.75" customHeight="1">
      <c r="A158" s="2"/>
      <c r="B158" s="1" t="s">
        <v>95</v>
      </c>
      <c r="C158" s="17">
        <v>0.1</v>
      </c>
      <c r="D158" s="1">
        <v>4</v>
      </c>
      <c r="E158" s="1">
        <v>4</v>
      </c>
      <c r="F158" s="1">
        <v>9.8</v>
      </c>
      <c r="G158" s="1">
        <v>44</v>
      </c>
      <c r="H158" s="17">
        <v>0.1</v>
      </c>
      <c r="I158" s="1">
        <v>4</v>
      </c>
      <c r="J158" s="1">
        <v>4</v>
      </c>
      <c r="K158" s="1">
        <v>9.8</v>
      </c>
      <c r="L158" s="1">
        <v>44</v>
      </c>
      <c r="M158" s="4">
        <v>368</v>
      </c>
    </row>
    <row r="159" spans="1:13" s="12" customFormat="1" ht="14.25" customHeight="1">
      <c r="A159" s="7"/>
      <c r="B159" s="7" t="s">
        <v>14</v>
      </c>
      <c r="C159" s="7">
        <v>0.12</v>
      </c>
      <c r="D159" s="7">
        <v>0.5</v>
      </c>
      <c r="E159" s="7">
        <v>0.5</v>
      </c>
      <c r="F159" s="7">
        <v>11.3</v>
      </c>
      <c r="G159" s="7">
        <v>54.38</v>
      </c>
      <c r="H159" s="7">
        <v>0.12</v>
      </c>
      <c r="I159" s="7">
        <v>0.5</v>
      </c>
      <c r="J159" s="7">
        <v>0.5</v>
      </c>
      <c r="K159" s="7">
        <v>11.3</v>
      </c>
      <c r="L159" s="7">
        <v>54.38</v>
      </c>
      <c r="M159" s="7"/>
    </row>
    <row r="160" spans="1:13" ht="20.25" customHeight="1">
      <c r="A160" s="2" t="s">
        <v>17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9.5" customHeight="1">
      <c r="A161" s="2"/>
      <c r="B161" s="1" t="s">
        <v>113</v>
      </c>
      <c r="C161" s="17">
        <v>0.04</v>
      </c>
      <c r="D161" s="1">
        <v>5.08</v>
      </c>
      <c r="E161" s="1">
        <v>4.6</v>
      </c>
      <c r="F161" s="1">
        <v>0.28</v>
      </c>
      <c r="G161" s="1">
        <v>63</v>
      </c>
      <c r="H161" s="17">
        <v>0.04</v>
      </c>
      <c r="I161" s="1">
        <v>5.08</v>
      </c>
      <c r="J161" s="1">
        <v>4.6</v>
      </c>
      <c r="K161" s="1">
        <v>0.28</v>
      </c>
      <c r="L161" s="1">
        <v>63</v>
      </c>
      <c r="M161" s="4">
        <v>213</v>
      </c>
    </row>
    <row r="162" spans="1:13" ht="20.25" customHeight="1">
      <c r="A162" s="2"/>
      <c r="B162" s="1" t="s">
        <v>73</v>
      </c>
      <c r="C162" s="17">
        <v>0.18</v>
      </c>
      <c r="D162" s="1">
        <v>2.77</v>
      </c>
      <c r="E162" s="1">
        <v>1.57</v>
      </c>
      <c r="F162" s="1">
        <v>4.88</v>
      </c>
      <c r="G162" s="1">
        <v>58.48</v>
      </c>
      <c r="H162" s="17">
        <v>0.2</v>
      </c>
      <c r="I162" s="1">
        <v>3.08</v>
      </c>
      <c r="J162" s="1">
        <v>1.74</v>
      </c>
      <c r="K162" s="1">
        <v>5.42</v>
      </c>
      <c r="L162" s="1">
        <v>64.98</v>
      </c>
      <c r="M162" s="4">
        <v>28</v>
      </c>
    </row>
    <row r="163" spans="1:13" ht="18.75" customHeight="1">
      <c r="A163" s="2"/>
      <c r="B163" s="1" t="s">
        <v>58</v>
      </c>
      <c r="C163" s="17">
        <v>0.12</v>
      </c>
      <c r="D163" s="1">
        <v>15.01</v>
      </c>
      <c r="E163" s="1">
        <v>2.44</v>
      </c>
      <c r="F163" s="1">
        <v>11.98</v>
      </c>
      <c r="G163" s="1">
        <v>144.54</v>
      </c>
      <c r="H163" s="17">
        <v>0.14</v>
      </c>
      <c r="I163" s="1">
        <v>16.5</v>
      </c>
      <c r="J163" s="1">
        <v>2.84</v>
      </c>
      <c r="K163" s="1">
        <v>14</v>
      </c>
      <c r="L163" s="1">
        <v>169</v>
      </c>
      <c r="M163" s="4">
        <v>276</v>
      </c>
    </row>
    <row r="164" spans="1:13" ht="21" customHeight="1">
      <c r="A164" s="2"/>
      <c r="B164" s="1" t="s">
        <v>16</v>
      </c>
      <c r="C164" s="17">
        <v>0.15</v>
      </c>
      <c r="D164" s="1">
        <v>0.75</v>
      </c>
      <c r="E164" s="1">
        <v>0.15</v>
      </c>
      <c r="F164" s="1">
        <v>15.15</v>
      </c>
      <c r="G164" s="1">
        <v>69</v>
      </c>
      <c r="H164" s="17">
        <v>0.2</v>
      </c>
      <c r="I164" s="1">
        <v>1</v>
      </c>
      <c r="J164" s="1">
        <v>0.2</v>
      </c>
      <c r="K164" s="1">
        <v>20.2</v>
      </c>
      <c r="L164" s="1">
        <v>92</v>
      </c>
      <c r="M164" s="4">
        <v>130</v>
      </c>
    </row>
    <row r="165" spans="1:13" ht="20.25" customHeight="1">
      <c r="A165" s="2"/>
      <c r="B165" s="1" t="s">
        <v>77</v>
      </c>
      <c r="C165" s="1">
        <v>0.04</v>
      </c>
      <c r="D165" s="1">
        <v>2.4</v>
      </c>
      <c r="E165" s="1">
        <v>0.4</v>
      </c>
      <c r="F165" s="1">
        <v>17.6</v>
      </c>
      <c r="G165" s="1">
        <v>76</v>
      </c>
      <c r="H165" s="1">
        <v>0.06</v>
      </c>
      <c r="I165" s="1">
        <v>3.6</v>
      </c>
      <c r="J165" s="1">
        <v>0.51</v>
      </c>
      <c r="K165" s="1">
        <v>22.5</v>
      </c>
      <c r="L165" s="1">
        <v>114</v>
      </c>
      <c r="M165" s="4" t="s">
        <v>49</v>
      </c>
    </row>
    <row r="166" spans="1:13" s="8" customFormat="1" ht="18" customHeight="1">
      <c r="A166" s="7"/>
      <c r="B166" s="7" t="s">
        <v>14</v>
      </c>
      <c r="C166" s="7">
        <f>C161+C162+C163+C164+C165</f>
        <v>0.53</v>
      </c>
      <c r="D166" s="7">
        <f>D161+D162+D163+D164+D165</f>
        <v>26.009999999999998</v>
      </c>
      <c r="E166" s="7">
        <f>E161+E162+E163+E164+E165</f>
        <v>9.16</v>
      </c>
      <c r="F166" s="7">
        <f>F161+F162+F163++F164+F165</f>
        <v>49.89</v>
      </c>
      <c r="G166" s="7">
        <f aca="true" t="shared" si="21" ref="G166:L166">G161+G162+G163+G164+G165</f>
        <v>411.02</v>
      </c>
      <c r="H166" s="7">
        <f t="shared" si="21"/>
        <v>0.6400000000000001</v>
      </c>
      <c r="I166" s="7">
        <f t="shared" si="21"/>
        <v>29.26</v>
      </c>
      <c r="J166" s="7">
        <f t="shared" si="21"/>
        <v>9.889999999999999</v>
      </c>
      <c r="K166" s="7">
        <f t="shared" si="21"/>
        <v>62.4</v>
      </c>
      <c r="L166" s="7">
        <f t="shared" si="21"/>
        <v>502.98</v>
      </c>
      <c r="M166" s="7"/>
    </row>
    <row r="167" spans="1:13" ht="18.75" customHeight="1">
      <c r="A167" s="2" t="s">
        <v>20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7.25" customHeight="1">
      <c r="A168" s="2"/>
      <c r="B168" s="1" t="s">
        <v>56</v>
      </c>
      <c r="C168" s="17">
        <v>0.15</v>
      </c>
      <c r="D168" s="1">
        <v>4.5</v>
      </c>
      <c r="E168" s="1">
        <v>9</v>
      </c>
      <c r="F168" s="1">
        <v>7.05</v>
      </c>
      <c r="G168" s="1">
        <v>126</v>
      </c>
      <c r="H168" s="17">
        <v>0.2</v>
      </c>
      <c r="I168" s="1">
        <v>6</v>
      </c>
      <c r="J168" s="1">
        <v>12</v>
      </c>
      <c r="K168" s="1">
        <v>9.4</v>
      </c>
      <c r="L168" s="1">
        <v>168</v>
      </c>
      <c r="M168" s="1"/>
    </row>
    <row r="169" spans="1:13" ht="19.5" customHeight="1">
      <c r="A169" s="2"/>
      <c r="B169" s="1" t="s">
        <v>89</v>
      </c>
      <c r="C169" s="1">
        <v>0.04</v>
      </c>
      <c r="D169" s="17">
        <v>1</v>
      </c>
      <c r="E169" s="1">
        <v>0.8</v>
      </c>
      <c r="F169" s="17">
        <v>20.8</v>
      </c>
      <c r="G169" s="1">
        <v>116</v>
      </c>
      <c r="H169" s="1">
        <v>0.06</v>
      </c>
      <c r="I169" s="1">
        <v>1.5</v>
      </c>
      <c r="J169" s="1">
        <v>3.4</v>
      </c>
      <c r="K169" s="1">
        <v>31.2</v>
      </c>
      <c r="L169" s="1">
        <v>174</v>
      </c>
      <c r="M169" s="4" t="s">
        <v>49</v>
      </c>
    </row>
    <row r="170" spans="1:13" ht="12.75" hidden="1">
      <c r="A170" s="2"/>
      <c r="B170" s="1" t="s">
        <v>49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.5" customHeight="1" hidden="1">
      <c r="A171" s="2"/>
      <c r="B171" s="1" t="s">
        <v>49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s="8" customFormat="1" ht="16.5" customHeight="1">
      <c r="A172" s="7"/>
      <c r="B172" s="7" t="s">
        <v>14</v>
      </c>
      <c r="C172" s="7">
        <f aca="true" t="shared" si="22" ref="C172:L172">C168+C169</f>
        <v>0.19</v>
      </c>
      <c r="D172" s="7">
        <f t="shared" si="22"/>
        <v>5.5</v>
      </c>
      <c r="E172" s="7">
        <f t="shared" si="22"/>
        <v>9.8</v>
      </c>
      <c r="F172" s="7">
        <f t="shared" si="22"/>
        <v>27.85</v>
      </c>
      <c r="G172" s="7">
        <f t="shared" si="22"/>
        <v>242</v>
      </c>
      <c r="H172" s="7">
        <f t="shared" si="22"/>
        <v>0.26</v>
      </c>
      <c r="I172" s="7">
        <f t="shared" si="22"/>
        <v>7.5</v>
      </c>
      <c r="J172" s="7">
        <f t="shared" si="22"/>
        <v>15.4</v>
      </c>
      <c r="K172" s="7">
        <f t="shared" si="22"/>
        <v>40.6</v>
      </c>
      <c r="L172" s="7">
        <f t="shared" si="22"/>
        <v>342</v>
      </c>
      <c r="M172" s="7">
        <v>0</v>
      </c>
    </row>
    <row r="173" spans="1:13" s="14" customFormat="1" ht="35.25" customHeight="1">
      <c r="A173" s="39" t="s">
        <v>36</v>
      </c>
      <c r="B173" s="40"/>
      <c r="C173" s="13">
        <f aca="true" t="shared" si="23" ref="C173:L173">C156+C159+C166+C172</f>
        <v>1.17</v>
      </c>
      <c r="D173" s="13">
        <f t="shared" si="23"/>
        <v>41</v>
      </c>
      <c r="E173" s="13">
        <f t="shared" si="23"/>
        <v>28.080000000000002</v>
      </c>
      <c r="F173" s="13">
        <f t="shared" si="23"/>
        <v>140.75</v>
      </c>
      <c r="G173" s="13">
        <f t="shared" si="23"/>
        <v>1028.51</v>
      </c>
      <c r="H173" s="13">
        <f t="shared" si="23"/>
        <v>1.4200000000000002</v>
      </c>
      <c r="I173" s="13">
        <f t="shared" si="23"/>
        <v>48.35</v>
      </c>
      <c r="J173" s="13">
        <f t="shared" si="23"/>
        <v>36.53</v>
      </c>
      <c r="K173" s="13">
        <f t="shared" si="23"/>
        <v>179.32999999999998</v>
      </c>
      <c r="L173" s="13">
        <f t="shared" si="23"/>
        <v>1301.37</v>
      </c>
      <c r="M173" s="13"/>
    </row>
    <row r="174" spans="1:13" s="14" customFormat="1" ht="22.5" customHeight="1">
      <c r="A174" s="33"/>
      <c r="B174" s="34"/>
      <c r="C174" s="13"/>
      <c r="D174" s="35"/>
      <c r="E174" s="36"/>
      <c r="F174" s="37"/>
      <c r="G174" s="38"/>
      <c r="H174" s="13"/>
      <c r="I174" s="35"/>
      <c r="J174" s="36"/>
      <c r="K174" s="37"/>
      <c r="L174" s="38"/>
      <c r="M174" s="38"/>
    </row>
    <row r="175" spans="1:13" s="9" customFormat="1" ht="28.5" customHeight="1">
      <c r="A175" s="41" t="s">
        <v>0</v>
      </c>
      <c r="B175" s="41" t="s">
        <v>1</v>
      </c>
      <c r="C175" s="3" t="s">
        <v>2</v>
      </c>
      <c r="D175" s="43" t="s">
        <v>4</v>
      </c>
      <c r="E175" s="44"/>
      <c r="F175" s="45"/>
      <c r="G175" s="41" t="s">
        <v>8</v>
      </c>
      <c r="H175" s="3" t="s">
        <v>2</v>
      </c>
      <c r="I175" s="43" t="s">
        <v>4</v>
      </c>
      <c r="J175" s="44"/>
      <c r="K175" s="45"/>
      <c r="L175" s="41" t="s">
        <v>8</v>
      </c>
      <c r="M175" s="41" t="s">
        <v>10</v>
      </c>
    </row>
    <row r="176" spans="1:13" s="9" customFormat="1" ht="40.5" customHeight="1">
      <c r="A176" s="42"/>
      <c r="B176" s="42"/>
      <c r="C176" s="3" t="s">
        <v>3</v>
      </c>
      <c r="D176" s="3" t="s">
        <v>5</v>
      </c>
      <c r="E176" s="3" t="s">
        <v>6</v>
      </c>
      <c r="F176" s="3" t="s">
        <v>7</v>
      </c>
      <c r="G176" s="42"/>
      <c r="H176" s="3" t="s">
        <v>9</v>
      </c>
      <c r="I176" s="3" t="s">
        <v>5</v>
      </c>
      <c r="J176" s="3" t="s">
        <v>6</v>
      </c>
      <c r="K176" s="3" t="s">
        <v>7</v>
      </c>
      <c r="L176" s="42"/>
      <c r="M176" s="42"/>
    </row>
    <row r="177" spans="1:13" s="9" customFormat="1" ht="16.5" customHeight="1">
      <c r="A177" s="10" t="s">
        <v>37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9.5" customHeight="1">
      <c r="A178" s="2" t="s">
        <v>12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1" customHeight="1">
      <c r="A179" s="2"/>
      <c r="B179" s="1" t="s">
        <v>103</v>
      </c>
      <c r="C179" s="17">
        <v>0.15</v>
      </c>
      <c r="D179" s="1">
        <v>4.65</v>
      </c>
      <c r="E179" s="1">
        <v>6.45</v>
      </c>
      <c r="F179" s="1">
        <v>24.3</v>
      </c>
      <c r="G179" s="1">
        <v>174</v>
      </c>
      <c r="H179" s="17">
        <v>0.16</v>
      </c>
      <c r="I179" s="1">
        <v>4.96</v>
      </c>
      <c r="J179" s="1">
        <v>6.88</v>
      </c>
      <c r="K179" s="1">
        <v>25.9</v>
      </c>
      <c r="L179" s="1">
        <v>186</v>
      </c>
      <c r="M179" s="4">
        <v>134</v>
      </c>
    </row>
    <row r="180" spans="1:13" ht="18.75" customHeight="1">
      <c r="A180" s="2"/>
      <c r="B180" s="1" t="s">
        <v>66</v>
      </c>
      <c r="C180" s="17">
        <v>0.15</v>
      </c>
      <c r="D180" s="1">
        <v>0.09</v>
      </c>
      <c r="E180" s="1">
        <v>0.015</v>
      </c>
      <c r="F180" s="1">
        <v>7.71</v>
      </c>
      <c r="G180" s="1">
        <v>31.2</v>
      </c>
      <c r="H180" s="17">
        <v>0.18</v>
      </c>
      <c r="I180" s="1">
        <v>0.108</v>
      </c>
      <c r="J180" s="1">
        <v>0.018</v>
      </c>
      <c r="K180" s="1">
        <v>0.32</v>
      </c>
      <c r="L180" s="1">
        <v>37.5</v>
      </c>
      <c r="M180" s="4">
        <v>393</v>
      </c>
    </row>
    <row r="181" spans="1:13" ht="18" customHeight="1">
      <c r="A181" s="2"/>
      <c r="B181" s="1" t="s">
        <v>110</v>
      </c>
      <c r="C181" s="17">
        <v>0.04</v>
      </c>
      <c r="D181" s="1">
        <v>4.2</v>
      </c>
      <c r="E181" s="1">
        <v>6.12</v>
      </c>
      <c r="F181" s="1">
        <v>12.9</v>
      </c>
      <c r="G181" s="1">
        <v>124</v>
      </c>
      <c r="H181" s="17">
        <v>0.04</v>
      </c>
      <c r="I181" s="1">
        <v>4.2</v>
      </c>
      <c r="J181" s="1">
        <v>6.12</v>
      </c>
      <c r="K181" s="1">
        <v>12.9</v>
      </c>
      <c r="L181" s="1">
        <v>124</v>
      </c>
      <c r="M181" s="4">
        <v>3</v>
      </c>
    </row>
    <row r="182" spans="1:13" ht="0.75" customHeight="1">
      <c r="A182" s="2"/>
      <c r="B182" s="1" t="s">
        <v>49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s="12" customFormat="1" ht="15" customHeight="1">
      <c r="A183" s="7"/>
      <c r="B183" s="7" t="s">
        <v>14</v>
      </c>
      <c r="C183" s="7">
        <f>C179+C180+C181</f>
        <v>0.33999999999999997</v>
      </c>
      <c r="D183" s="7">
        <f>D179+D180+D181</f>
        <v>8.940000000000001</v>
      </c>
      <c r="E183" s="7">
        <f aca="true" t="shared" si="24" ref="E183:L183">E179+E180+E181+E182</f>
        <v>12.585</v>
      </c>
      <c r="F183" s="7">
        <f t="shared" si="24"/>
        <v>44.91</v>
      </c>
      <c r="G183" s="7">
        <f t="shared" si="24"/>
        <v>329.2</v>
      </c>
      <c r="H183" s="7">
        <f t="shared" si="24"/>
        <v>0.37999999999999995</v>
      </c>
      <c r="I183" s="7">
        <f t="shared" si="24"/>
        <v>9.268</v>
      </c>
      <c r="J183" s="7">
        <f t="shared" si="24"/>
        <v>13.018</v>
      </c>
      <c r="K183" s="7">
        <f t="shared" si="24"/>
        <v>39.12</v>
      </c>
      <c r="L183" s="7">
        <f t="shared" si="24"/>
        <v>347.5</v>
      </c>
      <c r="M183" s="7"/>
    </row>
    <row r="184" spans="1:13" ht="25.5">
      <c r="A184" s="2" t="s">
        <v>15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8" customHeight="1">
      <c r="A185" s="2"/>
      <c r="B185" s="1" t="s">
        <v>95</v>
      </c>
      <c r="C185" s="17">
        <v>0.1</v>
      </c>
      <c r="D185" s="1">
        <v>1.5</v>
      </c>
      <c r="E185" s="1">
        <v>0.5</v>
      </c>
      <c r="F185" s="1">
        <v>21</v>
      </c>
      <c r="G185" s="1">
        <v>95</v>
      </c>
      <c r="H185" s="17">
        <v>0.1</v>
      </c>
      <c r="I185" s="1">
        <v>1.5</v>
      </c>
      <c r="J185" s="1">
        <v>0.5</v>
      </c>
      <c r="K185" s="1">
        <v>21</v>
      </c>
      <c r="L185" s="1">
        <v>95</v>
      </c>
      <c r="M185" s="4" t="s">
        <v>106</v>
      </c>
    </row>
    <row r="186" spans="1:13" ht="1.5" customHeight="1" hidden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s="12" customFormat="1" ht="13.5" customHeight="1">
      <c r="A187" s="7"/>
      <c r="B187" s="7" t="s">
        <v>14</v>
      </c>
      <c r="C187" s="7">
        <f>C185+C186</f>
        <v>0.1</v>
      </c>
      <c r="D187" s="7">
        <f aca="true" t="shared" si="25" ref="D187:L187">D185+D186</f>
        <v>1.5</v>
      </c>
      <c r="E187" s="7">
        <f t="shared" si="25"/>
        <v>0.5</v>
      </c>
      <c r="F187" s="7">
        <f t="shared" si="25"/>
        <v>21</v>
      </c>
      <c r="G187" s="7">
        <f t="shared" si="25"/>
        <v>95</v>
      </c>
      <c r="H187" s="7">
        <f t="shared" si="25"/>
        <v>0.1</v>
      </c>
      <c r="I187" s="7">
        <f t="shared" si="25"/>
        <v>1.5</v>
      </c>
      <c r="J187" s="7">
        <f t="shared" si="25"/>
        <v>0.5</v>
      </c>
      <c r="K187" s="7">
        <f t="shared" si="25"/>
        <v>21</v>
      </c>
      <c r="L187" s="7">
        <f t="shared" si="25"/>
        <v>95</v>
      </c>
      <c r="M187" s="7"/>
    </row>
    <row r="188" spans="1:13" ht="15.75" customHeight="1">
      <c r="A188" s="2" t="s">
        <v>17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2"/>
      <c r="B189" s="1" t="s">
        <v>79</v>
      </c>
      <c r="C189" s="17">
        <v>0.04</v>
      </c>
      <c r="D189" s="1">
        <v>0.94</v>
      </c>
      <c r="E189" s="1">
        <v>1.84</v>
      </c>
      <c r="F189" s="1">
        <v>4.93</v>
      </c>
      <c r="G189" s="1">
        <v>40</v>
      </c>
      <c r="H189" s="17">
        <v>0.05</v>
      </c>
      <c r="I189" s="1">
        <v>0.95</v>
      </c>
      <c r="J189" s="1">
        <v>4.45</v>
      </c>
      <c r="K189" s="1">
        <v>3.85</v>
      </c>
      <c r="L189" s="1">
        <v>59.5</v>
      </c>
      <c r="M189" s="4">
        <v>54</v>
      </c>
    </row>
    <row r="190" spans="1:13" ht="17.25" customHeight="1">
      <c r="A190" s="2"/>
      <c r="B190" s="1" t="s">
        <v>55</v>
      </c>
      <c r="C190" s="17">
        <v>0.18</v>
      </c>
      <c r="D190" s="1">
        <v>6.19</v>
      </c>
      <c r="E190" s="1">
        <v>6.05</v>
      </c>
      <c r="F190" s="1">
        <v>10.31</v>
      </c>
      <c r="G190" s="1">
        <v>120.42</v>
      </c>
      <c r="H190" s="17">
        <v>0.2</v>
      </c>
      <c r="I190" s="1">
        <v>6.88</v>
      </c>
      <c r="J190" s="1">
        <v>6.72</v>
      </c>
      <c r="K190" s="1">
        <v>11.46</v>
      </c>
      <c r="L190" s="1">
        <v>133.8</v>
      </c>
      <c r="M190" s="4">
        <v>87</v>
      </c>
    </row>
    <row r="191" spans="1:13" ht="18.75" customHeight="1">
      <c r="A191" s="2"/>
      <c r="B191" s="1" t="s">
        <v>115</v>
      </c>
      <c r="C191" s="17">
        <v>0.12</v>
      </c>
      <c r="D191" s="1">
        <v>16.6</v>
      </c>
      <c r="E191" s="1">
        <v>15.8</v>
      </c>
      <c r="F191" s="1">
        <v>25.4</v>
      </c>
      <c r="G191" s="1">
        <v>310</v>
      </c>
      <c r="H191" s="17">
        <v>0.14</v>
      </c>
      <c r="I191" s="1">
        <v>18.3</v>
      </c>
      <c r="J191" s="1">
        <v>18.4</v>
      </c>
      <c r="K191" s="1">
        <v>29.6</v>
      </c>
      <c r="L191" s="1">
        <v>361</v>
      </c>
      <c r="M191" s="4">
        <v>325</v>
      </c>
    </row>
    <row r="192" spans="1:13" ht="17.25" customHeight="1">
      <c r="A192" s="2"/>
      <c r="B192" s="1" t="s">
        <v>86</v>
      </c>
      <c r="C192" s="17">
        <v>0.02</v>
      </c>
      <c r="D192" s="1">
        <v>0.28</v>
      </c>
      <c r="E192" s="1">
        <v>1</v>
      </c>
      <c r="F192" s="1">
        <v>1.17</v>
      </c>
      <c r="G192" s="1">
        <v>14.82</v>
      </c>
      <c r="H192" s="17">
        <v>0.03</v>
      </c>
      <c r="I192" s="1">
        <v>0.42</v>
      </c>
      <c r="J192" s="1">
        <v>1.5</v>
      </c>
      <c r="K192" s="1">
        <v>1.76</v>
      </c>
      <c r="L192" s="1">
        <v>22.23</v>
      </c>
      <c r="M192" s="4">
        <v>354</v>
      </c>
    </row>
    <row r="193" spans="1:13" ht="15.75" customHeight="1">
      <c r="A193" s="2"/>
      <c r="B193" s="1" t="s">
        <v>82</v>
      </c>
      <c r="C193" s="17">
        <v>0.15</v>
      </c>
      <c r="D193" s="1">
        <v>0.33</v>
      </c>
      <c r="E193" s="17">
        <v>0.02</v>
      </c>
      <c r="F193" s="1">
        <v>20.82</v>
      </c>
      <c r="G193" s="1">
        <v>84.75</v>
      </c>
      <c r="H193" s="17">
        <v>0.15</v>
      </c>
      <c r="I193" s="1">
        <v>0.33</v>
      </c>
      <c r="J193" s="17">
        <v>0.02</v>
      </c>
      <c r="K193" s="1">
        <v>20.82</v>
      </c>
      <c r="L193" s="1">
        <v>84.75</v>
      </c>
      <c r="M193" s="4">
        <v>376</v>
      </c>
    </row>
    <row r="194" spans="1:13" ht="18.75" customHeight="1">
      <c r="A194" s="2"/>
      <c r="B194" s="1" t="s">
        <v>77</v>
      </c>
      <c r="C194" s="1">
        <v>0.04</v>
      </c>
      <c r="D194" s="1">
        <v>2.4</v>
      </c>
      <c r="E194" s="1">
        <v>0.4</v>
      </c>
      <c r="F194" s="1">
        <v>17.6</v>
      </c>
      <c r="G194" s="1">
        <v>76</v>
      </c>
      <c r="H194" s="1">
        <v>0.06</v>
      </c>
      <c r="I194" s="1">
        <v>3.6</v>
      </c>
      <c r="J194" s="1">
        <v>0.51</v>
      </c>
      <c r="K194" s="1">
        <v>22.5</v>
      </c>
      <c r="L194" s="1">
        <v>114</v>
      </c>
      <c r="M194" s="4" t="s">
        <v>49</v>
      </c>
    </row>
    <row r="195" spans="1:13" s="8" customFormat="1" ht="14.25" customHeight="1">
      <c r="A195" s="7"/>
      <c r="B195" s="7" t="s">
        <v>14</v>
      </c>
      <c r="C195" s="7">
        <f aca="true" t="shared" si="26" ref="C195:L195">C189+C190+C191+C192+C193+C194</f>
        <v>0.55</v>
      </c>
      <c r="D195" s="7">
        <f t="shared" si="26"/>
        <v>26.740000000000002</v>
      </c>
      <c r="E195" s="7">
        <f t="shared" si="26"/>
        <v>25.11</v>
      </c>
      <c r="F195" s="7">
        <f t="shared" si="26"/>
        <v>80.23</v>
      </c>
      <c r="G195" s="7">
        <f t="shared" si="26"/>
        <v>645.99</v>
      </c>
      <c r="H195" s="7">
        <f t="shared" si="26"/>
        <v>0.6300000000000001</v>
      </c>
      <c r="I195" s="7">
        <f t="shared" si="26"/>
        <v>30.480000000000004</v>
      </c>
      <c r="J195" s="7">
        <f t="shared" si="26"/>
        <v>31.6</v>
      </c>
      <c r="K195" s="7">
        <f t="shared" si="26"/>
        <v>89.99000000000001</v>
      </c>
      <c r="L195" s="7">
        <f t="shared" si="26"/>
        <v>775.28</v>
      </c>
      <c r="M195" s="7"/>
    </row>
    <row r="196" spans="1:13" ht="15.75" customHeight="1">
      <c r="A196" s="2" t="s">
        <v>20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9.25" customHeight="1">
      <c r="A197" s="2"/>
      <c r="B197" s="1" t="s">
        <v>108</v>
      </c>
      <c r="C197" s="17">
        <v>0.04</v>
      </c>
      <c r="D197" s="1">
        <v>0.79</v>
      </c>
      <c r="E197" s="1">
        <v>2.1</v>
      </c>
      <c r="F197" s="1">
        <v>3.91</v>
      </c>
      <c r="G197" s="1">
        <v>37.68</v>
      </c>
      <c r="H197" s="17">
        <v>0.05</v>
      </c>
      <c r="I197" s="1">
        <v>0.985</v>
      </c>
      <c r="J197" s="1">
        <v>2.62</v>
      </c>
      <c r="K197" s="1">
        <v>4.89</v>
      </c>
      <c r="L197" s="1">
        <v>47.1</v>
      </c>
      <c r="M197" s="4">
        <v>25</v>
      </c>
    </row>
    <row r="198" spans="1:13" ht="18" customHeight="1">
      <c r="A198" s="2"/>
      <c r="B198" s="1" t="s">
        <v>21</v>
      </c>
      <c r="C198" s="1">
        <v>0.04</v>
      </c>
      <c r="D198" s="1">
        <v>3.16</v>
      </c>
      <c r="E198" s="1">
        <v>0.4</v>
      </c>
      <c r="F198" s="1">
        <v>19.32</v>
      </c>
      <c r="G198" s="1">
        <v>94</v>
      </c>
      <c r="H198" s="1">
        <v>0.04</v>
      </c>
      <c r="I198" s="1">
        <v>3.16</v>
      </c>
      <c r="J198" s="1">
        <v>0.4</v>
      </c>
      <c r="K198" s="1">
        <v>19.32</v>
      </c>
      <c r="L198" s="1">
        <v>94</v>
      </c>
      <c r="M198" s="4" t="s">
        <v>91</v>
      </c>
    </row>
    <row r="199" spans="1:13" ht="18" customHeight="1">
      <c r="A199" s="2"/>
      <c r="B199" s="1" t="s">
        <v>92</v>
      </c>
      <c r="C199" s="1">
        <v>0.15</v>
      </c>
      <c r="D199" s="1">
        <v>9</v>
      </c>
      <c r="E199" s="1">
        <v>2.3</v>
      </c>
      <c r="F199" s="1">
        <v>9.75</v>
      </c>
      <c r="G199" s="1">
        <v>36.96</v>
      </c>
      <c r="H199" s="1">
        <v>0.15</v>
      </c>
      <c r="I199" s="1">
        <v>9</v>
      </c>
      <c r="J199" s="1">
        <v>2.3</v>
      </c>
      <c r="K199" s="1">
        <v>9.75</v>
      </c>
      <c r="L199" s="1">
        <v>36.96</v>
      </c>
      <c r="M199" s="4">
        <v>132</v>
      </c>
    </row>
    <row r="200" spans="1:13" ht="16.5" customHeight="1">
      <c r="A200" s="2"/>
      <c r="B200" s="1" t="s">
        <v>88</v>
      </c>
      <c r="C200" s="17">
        <v>0.04</v>
      </c>
      <c r="D200" s="1">
        <v>2.36</v>
      </c>
      <c r="E200" s="1">
        <v>1.88</v>
      </c>
      <c r="F200" s="1">
        <v>30</v>
      </c>
      <c r="G200" s="1">
        <v>146.4</v>
      </c>
      <c r="H200" s="17">
        <v>0.04</v>
      </c>
      <c r="I200" s="1">
        <v>2.36</v>
      </c>
      <c r="J200" s="1">
        <v>1.88</v>
      </c>
      <c r="K200" s="1">
        <v>30</v>
      </c>
      <c r="L200" s="1">
        <v>146.4</v>
      </c>
      <c r="M200" s="4">
        <v>608</v>
      </c>
    </row>
    <row r="201" spans="1:13" ht="1.5" customHeight="1" hidden="1">
      <c r="A201" s="2"/>
      <c r="B201" s="1" t="s">
        <v>49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0.75" customHeight="1" hidden="1">
      <c r="A202" s="2"/>
      <c r="B202" s="1" t="s">
        <v>49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s="8" customFormat="1" ht="12.75">
      <c r="A203" s="7"/>
      <c r="B203" s="7" t="s">
        <v>14</v>
      </c>
      <c r="C203" s="7">
        <f aca="true" t="shared" si="27" ref="C203:L203">C197+C198+C199+C200</f>
        <v>0.26999999999999996</v>
      </c>
      <c r="D203" s="7">
        <f t="shared" si="27"/>
        <v>15.309999999999999</v>
      </c>
      <c r="E203" s="7">
        <f t="shared" si="27"/>
        <v>6.68</v>
      </c>
      <c r="F203" s="7">
        <f t="shared" si="27"/>
        <v>62.980000000000004</v>
      </c>
      <c r="G203" s="7">
        <f t="shared" si="27"/>
        <v>315.04</v>
      </c>
      <c r="H203" s="7">
        <f t="shared" si="27"/>
        <v>0.27999999999999997</v>
      </c>
      <c r="I203" s="7">
        <f t="shared" si="27"/>
        <v>15.504999999999999</v>
      </c>
      <c r="J203" s="7">
        <f t="shared" si="27"/>
        <v>7.2</v>
      </c>
      <c r="K203" s="7">
        <f t="shared" si="27"/>
        <v>63.96</v>
      </c>
      <c r="L203" s="7">
        <f t="shared" si="27"/>
        <v>324.46000000000004</v>
      </c>
      <c r="M203" s="7"/>
    </row>
    <row r="204" spans="1:13" s="14" customFormat="1" ht="25.5" customHeight="1">
      <c r="A204" s="39" t="s">
        <v>38</v>
      </c>
      <c r="B204" s="40"/>
      <c r="C204" s="13">
        <f aca="true" t="shared" si="28" ref="C204:L204">C183+C187+C195+C203</f>
        <v>1.26</v>
      </c>
      <c r="D204" s="13">
        <f t="shared" si="28"/>
        <v>52.49000000000001</v>
      </c>
      <c r="E204" s="13">
        <f t="shared" si="28"/>
        <v>44.875</v>
      </c>
      <c r="F204" s="13">
        <f t="shared" si="28"/>
        <v>209.12</v>
      </c>
      <c r="G204" s="13">
        <f t="shared" si="28"/>
        <v>1385.23</v>
      </c>
      <c r="H204" s="13">
        <f>H183+H187+H195+H203</f>
        <v>1.3900000000000001</v>
      </c>
      <c r="I204" s="13">
        <f>I183+I187+I195+I203</f>
        <v>56.753</v>
      </c>
      <c r="J204" s="13">
        <f t="shared" si="28"/>
        <v>52.318000000000005</v>
      </c>
      <c r="K204" s="13">
        <f t="shared" si="28"/>
        <v>214.07000000000002</v>
      </c>
      <c r="L204" s="13">
        <f t="shared" si="28"/>
        <v>1542.24</v>
      </c>
      <c r="M204" s="13"/>
    </row>
    <row r="205" spans="1:13" s="14" customFormat="1" ht="31.5" customHeight="1">
      <c r="A205" s="41" t="s">
        <v>0</v>
      </c>
      <c r="B205" s="41" t="s">
        <v>1</v>
      </c>
      <c r="C205" s="3" t="s">
        <v>2</v>
      </c>
      <c r="D205" s="43" t="s">
        <v>4</v>
      </c>
      <c r="E205" s="44"/>
      <c r="F205" s="45"/>
      <c r="G205" s="41" t="s">
        <v>8</v>
      </c>
      <c r="H205" s="3" t="s">
        <v>2</v>
      </c>
      <c r="I205" s="43" t="s">
        <v>4</v>
      </c>
      <c r="J205" s="44"/>
      <c r="K205" s="45"/>
      <c r="L205" s="41" t="s">
        <v>8</v>
      </c>
      <c r="M205" s="41" t="s">
        <v>10</v>
      </c>
    </row>
    <row r="206" spans="1:13" s="14" customFormat="1" ht="34.5" customHeight="1">
      <c r="A206" s="42"/>
      <c r="B206" s="42"/>
      <c r="C206" s="3" t="s">
        <v>3</v>
      </c>
      <c r="D206" s="3" t="s">
        <v>5</v>
      </c>
      <c r="E206" s="3" t="s">
        <v>6</v>
      </c>
      <c r="F206" s="3" t="s">
        <v>7</v>
      </c>
      <c r="G206" s="42"/>
      <c r="H206" s="3" t="s">
        <v>9</v>
      </c>
      <c r="I206" s="3" t="s">
        <v>5</v>
      </c>
      <c r="J206" s="3" t="s">
        <v>6</v>
      </c>
      <c r="K206" s="3" t="s">
        <v>7</v>
      </c>
      <c r="L206" s="42"/>
      <c r="M206" s="42"/>
    </row>
    <row r="207" spans="1:13" s="9" customFormat="1" ht="15.75" customHeight="1">
      <c r="A207" s="10" t="s">
        <v>39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ht="15" customHeight="1">
      <c r="A208" s="2" t="s">
        <v>12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2"/>
      <c r="B209" s="1" t="s">
        <v>35</v>
      </c>
      <c r="C209" s="17">
        <v>0.18</v>
      </c>
      <c r="D209" s="1">
        <v>7.02</v>
      </c>
      <c r="E209" s="1">
        <v>8.51</v>
      </c>
      <c r="F209" s="1">
        <v>32.22</v>
      </c>
      <c r="G209" s="1">
        <v>255.24</v>
      </c>
      <c r="H209" s="17">
        <v>0.18</v>
      </c>
      <c r="I209" s="1">
        <v>7.02</v>
      </c>
      <c r="J209" s="1">
        <v>8.51</v>
      </c>
      <c r="K209" s="1">
        <v>32.22</v>
      </c>
      <c r="L209" s="1">
        <v>255.24</v>
      </c>
      <c r="M209" s="4">
        <v>273</v>
      </c>
    </row>
    <row r="210" spans="1:13" ht="20.25" customHeight="1">
      <c r="A210" s="2"/>
      <c r="B210" s="1" t="s">
        <v>66</v>
      </c>
      <c r="C210" s="17">
        <v>0.15</v>
      </c>
      <c r="D210" s="1">
        <v>0.09</v>
      </c>
      <c r="E210" s="1">
        <v>0.015</v>
      </c>
      <c r="F210" s="1">
        <v>7.71</v>
      </c>
      <c r="G210" s="1">
        <v>31.2</v>
      </c>
      <c r="H210" s="17">
        <v>0.18</v>
      </c>
      <c r="I210" s="1">
        <v>0.108</v>
      </c>
      <c r="J210" s="1">
        <v>0.018</v>
      </c>
      <c r="K210" s="1">
        <v>0.32</v>
      </c>
      <c r="L210" s="1">
        <v>37.5</v>
      </c>
      <c r="M210" s="4">
        <v>393</v>
      </c>
    </row>
    <row r="211" spans="1:13" ht="18.75" customHeight="1">
      <c r="A211" s="2"/>
      <c r="B211" s="1" t="s">
        <v>13</v>
      </c>
      <c r="C211" s="17">
        <v>0.03</v>
      </c>
      <c r="D211" s="1">
        <v>2.25</v>
      </c>
      <c r="E211" s="1">
        <v>2.94</v>
      </c>
      <c r="F211" s="1">
        <v>22.32</v>
      </c>
      <c r="G211" s="1">
        <v>125.1</v>
      </c>
      <c r="H211" s="1">
        <v>0.04</v>
      </c>
      <c r="I211" s="1">
        <v>3</v>
      </c>
      <c r="J211" s="1">
        <v>3.92</v>
      </c>
      <c r="K211" s="1">
        <v>29.8</v>
      </c>
      <c r="L211" s="1">
        <v>167</v>
      </c>
      <c r="M211" s="4">
        <v>609</v>
      </c>
    </row>
    <row r="212" spans="1:13" ht="1.5" customHeight="1" hidden="1">
      <c r="A212" s="2"/>
      <c r="B212" s="1" t="s">
        <v>49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s="12" customFormat="1" ht="15.75" customHeight="1">
      <c r="A213" s="7"/>
      <c r="B213" s="7" t="s">
        <v>14</v>
      </c>
      <c r="C213" s="7">
        <f>C209+C210+C211</f>
        <v>0.36</v>
      </c>
      <c r="D213" s="7">
        <f aca="true" t="shared" si="29" ref="D213:L213">D209+D210+D212+D211</f>
        <v>9.36</v>
      </c>
      <c r="E213" s="7">
        <f t="shared" si="29"/>
        <v>11.465</v>
      </c>
      <c r="F213" s="7">
        <f t="shared" si="29"/>
        <v>62.25</v>
      </c>
      <c r="G213" s="7">
        <f t="shared" si="29"/>
        <v>411.53999999999996</v>
      </c>
      <c r="H213" s="7">
        <f t="shared" si="29"/>
        <v>0.39999999999999997</v>
      </c>
      <c r="I213" s="7">
        <f t="shared" si="29"/>
        <v>10.128</v>
      </c>
      <c r="J213" s="7">
        <f t="shared" si="29"/>
        <v>12.448</v>
      </c>
      <c r="K213" s="7">
        <f t="shared" si="29"/>
        <v>62.34</v>
      </c>
      <c r="L213" s="7">
        <f t="shared" si="29"/>
        <v>459.74</v>
      </c>
      <c r="M213" s="7"/>
    </row>
    <row r="214" spans="1:13" ht="27" customHeight="1">
      <c r="A214" s="2" t="s">
        <v>15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3.25" customHeight="1">
      <c r="A215" s="2"/>
      <c r="B215" s="1" t="s">
        <v>95</v>
      </c>
      <c r="C215" s="17">
        <v>0.1</v>
      </c>
      <c r="D215" s="1">
        <v>0.4</v>
      </c>
      <c r="E215" s="1">
        <v>0.3</v>
      </c>
      <c r="F215" s="1">
        <v>10.3</v>
      </c>
      <c r="G215" s="1">
        <v>46</v>
      </c>
      <c r="H215" s="17">
        <v>0.1</v>
      </c>
      <c r="I215" s="1">
        <v>0.4</v>
      </c>
      <c r="J215" s="1">
        <v>0.3</v>
      </c>
      <c r="K215" s="1">
        <v>10.3</v>
      </c>
      <c r="L215" s="1">
        <v>46</v>
      </c>
      <c r="M215" s="4" t="s">
        <v>85</v>
      </c>
    </row>
    <row r="216" spans="1:13" s="12" customFormat="1" ht="17.25" customHeight="1">
      <c r="A216" s="7"/>
      <c r="B216" s="7" t="s">
        <v>14</v>
      </c>
      <c r="C216" s="7">
        <f aca="true" t="shared" si="30" ref="C216:L216">C215</f>
        <v>0.1</v>
      </c>
      <c r="D216" s="7">
        <f t="shared" si="30"/>
        <v>0.4</v>
      </c>
      <c r="E216" s="7">
        <f t="shared" si="30"/>
        <v>0.3</v>
      </c>
      <c r="F216" s="7">
        <f t="shared" si="30"/>
        <v>10.3</v>
      </c>
      <c r="G216" s="7">
        <f t="shared" si="30"/>
        <v>46</v>
      </c>
      <c r="H216" s="7">
        <f t="shared" si="30"/>
        <v>0.1</v>
      </c>
      <c r="I216" s="7">
        <f t="shared" si="30"/>
        <v>0.4</v>
      </c>
      <c r="J216" s="7">
        <f t="shared" si="30"/>
        <v>0.3</v>
      </c>
      <c r="K216" s="7">
        <f t="shared" si="30"/>
        <v>10.3</v>
      </c>
      <c r="L216" s="7">
        <f t="shared" si="30"/>
        <v>46</v>
      </c>
      <c r="M216" s="7"/>
    </row>
    <row r="217" spans="1:13" ht="21" customHeight="1">
      <c r="A217" s="2" t="s">
        <v>17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3.25" customHeight="1">
      <c r="A218" s="2"/>
      <c r="B218" s="1" t="s">
        <v>78</v>
      </c>
      <c r="C218" s="17">
        <v>0.04</v>
      </c>
      <c r="D218" s="1">
        <v>0.56</v>
      </c>
      <c r="E218" s="1">
        <v>2.03</v>
      </c>
      <c r="F218" s="1">
        <v>3.46</v>
      </c>
      <c r="G218" s="1">
        <v>34.36</v>
      </c>
      <c r="H218" s="17">
        <v>0.05</v>
      </c>
      <c r="I218" s="1">
        <v>0.705</v>
      </c>
      <c r="J218" s="1">
        <v>2.54</v>
      </c>
      <c r="K218" s="1">
        <v>4.33</v>
      </c>
      <c r="L218" s="1">
        <v>43</v>
      </c>
      <c r="M218" s="4">
        <v>20</v>
      </c>
    </row>
    <row r="219" spans="1:13" ht="29.25" customHeight="1">
      <c r="A219" s="2"/>
      <c r="B219" s="1" t="s">
        <v>93</v>
      </c>
      <c r="C219" s="17">
        <v>0.18</v>
      </c>
      <c r="D219" s="1">
        <v>3.37</v>
      </c>
      <c r="E219" s="17">
        <v>1.53</v>
      </c>
      <c r="F219" s="1">
        <v>9.16</v>
      </c>
      <c r="G219" s="1">
        <v>65.54</v>
      </c>
      <c r="H219" s="17">
        <v>0.2</v>
      </c>
      <c r="I219" s="1">
        <v>3.74</v>
      </c>
      <c r="J219" s="17">
        <v>1.7</v>
      </c>
      <c r="K219" s="1">
        <v>10.18</v>
      </c>
      <c r="L219" s="1">
        <v>72.82</v>
      </c>
      <c r="M219" s="4">
        <v>44</v>
      </c>
    </row>
    <row r="220" spans="1:13" ht="21" customHeight="1">
      <c r="A220" s="2"/>
      <c r="B220" s="1" t="s">
        <v>107</v>
      </c>
      <c r="C220" s="17">
        <v>0.12</v>
      </c>
      <c r="D220" s="1">
        <v>12.3</v>
      </c>
      <c r="E220" s="1">
        <v>11.3</v>
      </c>
      <c r="F220" s="1">
        <v>20.4</v>
      </c>
      <c r="G220" s="1">
        <v>232</v>
      </c>
      <c r="H220" s="17">
        <v>0.15</v>
      </c>
      <c r="I220" s="1">
        <v>13.23</v>
      </c>
      <c r="J220" s="1">
        <v>8.48</v>
      </c>
      <c r="K220" s="1">
        <v>18.99</v>
      </c>
      <c r="L220" s="1">
        <v>205.32</v>
      </c>
      <c r="M220" s="4">
        <v>298</v>
      </c>
    </row>
    <row r="221" spans="1:13" ht="12.75" hidden="1">
      <c r="A221" s="2"/>
      <c r="B221" s="1" t="s">
        <v>49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4.25" customHeight="1" hidden="1">
      <c r="A222" s="2"/>
      <c r="B222" s="1" t="s">
        <v>49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39.75" customHeight="1">
      <c r="A223" s="2"/>
      <c r="B223" s="1" t="s">
        <v>87</v>
      </c>
      <c r="C223" s="17">
        <v>0.15</v>
      </c>
      <c r="D223" s="1">
        <v>0</v>
      </c>
      <c r="E223" s="1">
        <v>0</v>
      </c>
      <c r="F223" s="1">
        <v>15</v>
      </c>
      <c r="G223" s="1">
        <v>57</v>
      </c>
      <c r="H223" s="17">
        <v>0.18</v>
      </c>
      <c r="I223" s="1">
        <v>0</v>
      </c>
      <c r="J223" s="1">
        <v>0</v>
      </c>
      <c r="K223" s="1">
        <v>18</v>
      </c>
      <c r="L223" s="1">
        <v>68.4</v>
      </c>
      <c r="M223" s="4">
        <v>304</v>
      </c>
    </row>
    <row r="224" spans="1:13" ht="21" customHeight="1">
      <c r="A224" s="2"/>
      <c r="B224" s="1" t="s">
        <v>77</v>
      </c>
      <c r="C224" s="1">
        <v>0.04</v>
      </c>
      <c r="D224" s="1">
        <v>2.4</v>
      </c>
      <c r="E224" s="1">
        <v>0.4</v>
      </c>
      <c r="F224" s="1">
        <v>17.6</v>
      </c>
      <c r="G224" s="1">
        <v>76</v>
      </c>
      <c r="H224" s="1">
        <v>0.06</v>
      </c>
      <c r="I224" s="1">
        <v>3.6</v>
      </c>
      <c r="J224" s="1">
        <v>0.51</v>
      </c>
      <c r="K224" s="1">
        <v>22.5</v>
      </c>
      <c r="L224" s="1">
        <v>114</v>
      </c>
      <c r="M224" s="4" t="s">
        <v>49</v>
      </c>
    </row>
    <row r="225" spans="1:13" s="8" customFormat="1" ht="16.5" customHeight="1">
      <c r="A225" s="7"/>
      <c r="B225" s="7" t="s">
        <v>14</v>
      </c>
      <c r="C225" s="7">
        <f>C218+C219+C220+C223+C224</f>
        <v>0.53</v>
      </c>
      <c r="D225" s="7">
        <f>D218+D219+D220+D223+D224</f>
        <v>18.63</v>
      </c>
      <c r="E225" s="7">
        <f aca="true" t="shared" si="31" ref="E225:L225">E218+E219+E220+E221+E223+E224+E222</f>
        <v>15.26</v>
      </c>
      <c r="F225" s="7">
        <f t="shared" si="31"/>
        <v>65.62</v>
      </c>
      <c r="G225" s="7">
        <f>G218+G219+G220+G223+G224</f>
        <v>464.9</v>
      </c>
      <c r="H225" s="7">
        <f t="shared" si="31"/>
        <v>0.6400000000000001</v>
      </c>
      <c r="I225" s="7">
        <f t="shared" si="31"/>
        <v>21.275000000000002</v>
      </c>
      <c r="J225" s="7">
        <f t="shared" si="31"/>
        <v>13.23</v>
      </c>
      <c r="K225" s="7">
        <f t="shared" si="31"/>
        <v>74</v>
      </c>
      <c r="L225" s="7">
        <f t="shared" si="31"/>
        <v>503.53999999999996</v>
      </c>
      <c r="M225" s="7"/>
    </row>
    <row r="226" spans="1:13" ht="21.75" customHeight="1">
      <c r="A226" s="2" t="s">
        <v>20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7.25" customHeight="1">
      <c r="A227" s="2"/>
      <c r="B227" s="1" t="s">
        <v>71</v>
      </c>
      <c r="C227" s="17">
        <v>0.18</v>
      </c>
      <c r="D227" s="1">
        <v>3.67</v>
      </c>
      <c r="E227" s="1">
        <v>3.19</v>
      </c>
      <c r="F227" s="1">
        <v>15.82</v>
      </c>
      <c r="G227" s="1">
        <v>106.99</v>
      </c>
      <c r="H227" s="17">
        <v>0.2</v>
      </c>
      <c r="I227" s="1">
        <v>4.08</v>
      </c>
      <c r="J227" s="1">
        <v>3.54</v>
      </c>
      <c r="K227" s="1">
        <v>17.58</v>
      </c>
      <c r="L227" s="1">
        <v>118.88</v>
      </c>
      <c r="M227" s="4">
        <v>397</v>
      </c>
    </row>
    <row r="228" spans="1:13" ht="21.75" customHeight="1">
      <c r="A228" s="2"/>
      <c r="B228" s="1" t="s">
        <v>54</v>
      </c>
      <c r="C228" s="1">
        <v>0.04</v>
      </c>
      <c r="D228" s="17">
        <v>1</v>
      </c>
      <c r="E228" s="1">
        <v>0.8</v>
      </c>
      <c r="F228" s="17">
        <v>20.8</v>
      </c>
      <c r="G228" s="1">
        <v>116</v>
      </c>
      <c r="H228" s="1">
        <v>0.06</v>
      </c>
      <c r="I228" s="1">
        <v>1.5</v>
      </c>
      <c r="J228" s="1">
        <v>3.4</v>
      </c>
      <c r="K228" s="1">
        <v>31.2</v>
      </c>
      <c r="L228" s="1">
        <v>174</v>
      </c>
      <c r="M228" s="4" t="s">
        <v>49</v>
      </c>
    </row>
    <row r="229" spans="1:13" ht="0.75" customHeight="1" hidden="1">
      <c r="A229" s="2"/>
      <c r="B229" s="1" t="s">
        <v>49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hidden="1">
      <c r="A230" s="2"/>
      <c r="B230" s="1" t="s">
        <v>49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hidden="1">
      <c r="A231" s="2"/>
      <c r="B231" s="1" t="s">
        <v>49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s="8" customFormat="1" ht="14.25" customHeight="1">
      <c r="A232" s="7"/>
      <c r="B232" s="7" t="s">
        <v>14</v>
      </c>
      <c r="C232" s="7">
        <f>C227+C228</f>
        <v>0.22</v>
      </c>
      <c r="D232" s="7">
        <f aca="true" t="shared" si="32" ref="D232:L232">D227+D228+D230+D231+D229</f>
        <v>4.67</v>
      </c>
      <c r="E232" s="7">
        <f t="shared" si="32"/>
        <v>3.99</v>
      </c>
      <c r="F232" s="7">
        <f t="shared" si="32"/>
        <v>36.620000000000005</v>
      </c>
      <c r="G232" s="7">
        <f t="shared" si="32"/>
        <v>222.99</v>
      </c>
      <c r="H232" s="7">
        <f t="shared" si="32"/>
        <v>0.26</v>
      </c>
      <c r="I232" s="7">
        <f t="shared" si="32"/>
        <v>5.58</v>
      </c>
      <c r="J232" s="7">
        <f t="shared" si="32"/>
        <v>6.9399999999999995</v>
      </c>
      <c r="K232" s="7">
        <f t="shared" si="32"/>
        <v>48.78</v>
      </c>
      <c r="L232" s="7">
        <f t="shared" si="32"/>
        <v>292.88</v>
      </c>
      <c r="M232" s="7"/>
    </row>
    <row r="233" spans="1:13" s="14" customFormat="1" ht="25.5" customHeight="1">
      <c r="A233" s="39" t="s">
        <v>40</v>
      </c>
      <c r="B233" s="40"/>
      <c r="C233" s="13">
        <f aca="true" t="shared" si="33" ref="C233:L233">C213+C216+C225+C232</f>
        <v>1.21</v>
      </c>
      <c r="D233" s="13">
        <f t="shared" si="33"/>
        <v>33.06</v>
      </c>
      <c r="E233" s="13">
        <f t="shared" si="33"/>
        <v>31.015</v>
      </c>
      <c r="F233" s="13">
        <f t="shared" si="33"/>
        <v>174.79000000000002</v>
      </c>
      <c r="G233" s="13">
        <f t="shared" si="33"/>
        <v>1145.4299999999998</v>
      </c>
      <c r="H233" s="13">
        <f t="shared" si="33"/>
        <v>1.4000000000000001</v>
      </c>
      <c r="I233" s="13">
        <f t="shared" si="33"/>
        <v>37.383</v>
      </c>
      <c r="J233" s="13">
        <f t="shared" si="33"/>
        <v>32.918</v>
      </c>
      <c r="K233" s="13">
        <f t="shared" si="33"/>
        <v>195.42</v>
      </c>
      <c r="L233" s="13">
        <f t="shared" si="33"/>
        <v>1302.1599999999999</v>
      </c>
      <c r="M233" s="13"/>
    </row>
    <row r="234" spans="1:13" s="14" customFormat="1" ht="34.5" customHeight="1">
      <c r="A234" s="41" t="s">
        <v>0</v>
      </c>
      <c r="B234" s="41" t="s">
        <v>1</v>
      </c>
      <c r="C234" s="3" t="s">
        <v>2</v>
      </c>
      <c r="D234" s="43" t="s">
        <v>4</v>
      </c>
      <c r="E234" s="44"/>
      <c r="F234" s="45"/>
      <c r="G234" s="41" t="s">
        <v>8</v>
      </c>
      <c r="H234" s="3" t="s">
        <v>2</v>
      </c>
      <c r="I234" s="43" t="s">
        <v>4</v>
      </c>
      <c r="J234" s="44"/>
      <c r="K234" s="45"/>
      <c r="L234" s="41" t="s">
        <v>8</v>
      </c>
      <c r="M234" s="41" t="s">
        <v>10</v>
      </c>
    </row>
    <row r="235" spans="1:13" s="14" customFormat="1" ht="25.5" customHeight="1">
      <c r="A235" s="42"/>
      <c r="B235" s="42"/>
      <c r="C235" s="3" t="s">
        <v>3</v>
      </c>
      <c r="D235" s="3" t="s">
        <v>5</v>
      </c>
      <c r="E235" s="3" t="s">
        <v>6</v>
      </c>
      <c r="F235" s="3" t="s">
        <v>7</v>
      </c>
      <c r="G235" s="42"/>
      <c r="H235" s="3" t="s">
        <v>9</v>
      </c>
      <c r="I235" s="3" t="s">
        <v>5</v>
      </c>
      <c r="J235" s="3" t="s">
        <v>6</v>
      </c>
      <c r="K235" s="3" t="s">
        <v>7</v>
      </c>
      <c r="L235" s="42"/>
      <c r="M235" s="42"/>
    </row>
    <row r="236" spans="1:13" s="9" customFormat="1" ht="18" customHeight="1">
      <c r="A236" s="10" t="s">
        <v>41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6.5" customHeight="1">
      <c r="A237" s="2" t="s">
        <v>12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2"/>
      <c r="B238" s="1" t="s">
        <v>94</v>
      </c>
      <c r="C238" s="17">
        <v>0.15</v>
      </c>
      <c r="D238" s="21">
        <v>4.8</v>
      </c>
      <c r="E238" s="1">
        <v>5.55</v>
      </c>
      <c r="F238" s="1">
        <v>20.4</v>
      </c>
      <c r="G238" s="1">
        <v>152</v>
      </c>
      <c r="H238" s="17">
        <v>0.18</v>
      </c>
      <c r="I238" s="17">
        <v>5.76</v>
      </c>
      <c r="J238" s="17">
        <v>6.66</v>
      </c>
      <c r="K238" s="1">
        <v>24.5</v>
      </c>
      <c r="L238" s="1">
        <v>182</v>
      </c>
      <c r="M238" s="4">
        <v>2</v>
      </c>
    </row>
    <row r="239" spans="1:13" ht="12.75" hidden="1">
      <c r="A239" s="2"/>
      <c r="B239" s="1" t="s">
        <v>49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5.5">
      <c r="A240" s="2"/>
      <c r="B240" s="1" t="s">
        <v>90</v>
      </c>
      <c r="C240" s="17">
        <v>0.15</v>
      </c>
      <c r="D240" s="1">
        <v>2.21</v>
      </c>
      <c r="E240" s="17">
        <v>1.48</v>
      </c>
      <c r="F240" s="17">
        <v>15.69</v>
      </c>
      <c r="G240" s="17">
        <v>85.01</v>
      </c>
      <c r="H240" s="17">
        <v>0.18</v>
      </c>
      <c r="I240" s="17">
        <v>2.65</v>
      </c>
      <c r="J240" s="17">
        <v>1.78</v>
      </c>
      <c r="K240" s="17">
        <v>18.83</v>
      </c>
      <c r="L240" s="17">
        <v>102.01</v>
      </c>
      <c r="M240" s="4">
        <v>396</v>
      </c>
    </row>
    <row r="241" spans="1:13" ht="13.5" customHeight="1">
      <c r="A241" s="2"/>
      <c r="B241" s="1" t="s">
        <v>60</v>
      </c>
      <c r="C241" s="17">
        <v>0.024</v>
      </c>
      <c r="D241" s="1">
        <v>0</v>
      </c>
      <c r="E241" s="1">
        <v>0</v>
      </c>
      <c r="F241" s="1">
        <v>0</v>
      </c>
      <c r="G241" s="1">
        <v>0</v>
      </c>
      <c r="H241" s="17">
        <v>0.024</v>
      </c>
      <c r="I241" s="1">
        <v>0</v>
      </c>
      <c r="J241" s="1">
        <v>0</v>
      </c>
      <c r="K241" s="1">
        <v>0</v>
      </c>
      <c r="L241" s="1">
        <v>0</v>
      </c>
      <c r="M241" s="4">
        <v>5</v>
      </c>
    </row>
    <row r="242" spans="1:13" s="12" customFormat="1" ht="15" customHeight="1">
      <c r="A242" s="7"/>
      <c r="B242" s="7" t="s">
        <v>14</v>
      </c>
      <c r="C242" s="7">
        <f>C238+C240+C241</f>
        <v>0.324</v>
      </c>
      <c r="D242" s="7">
        <f aca="true" t="shared" si="34" ref="D242:L242">D238+D239+D240+D241</f>
        <v>7.01</v>
      </c>
      <c r="E242" s="7">
        <f t="shared" si="34"/>
        <v>7.029999999999999</v>
      </c>
      <c r="F242" s="7">
        <f t="shared" si="34"/>
        <v>36.089999999999996</v>
      </c>
      <c r="G242" s="7">
        <f t="shared" si="34"/>
        <v>237.01</v>
      </c>
      <c r="H242" s="7">
        <f t="shared" si="34"/>
        <v>0.384</v>
      </c>
      <c r="I242" s="7">
        <f t="shared" si="34"/>
        <v>8.41</v>
      </c>
      <c r="J242" s="7">
        <f t="shared" si="34"/>
        <v>8.44</v>
      </c>
      <c r="K242" s="7">
        <f t="shared" si="34"/>
        <v>43.33</v>
      </c>
      <c r="L242" s="7">
        <f t="shared" si="34"/>
        <v>284.01</v>
      </c>
      <c r="M242" s="7"/>
    </row>
    <row r="243" spans="1:13" ht="24" customHeight="1">
      <c r="A243" s="2" t="s">
        <v>15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.75" customHeight="1">
      <c r="A244" s="2"/>
      <c r="B244" s="1" t="s">
        <v>95</v>
      </c>
      <c r="C244" s="17">
        <v>0.1</v>
      </c>
      <c r="D244" s="1">
        <v>0.4</v>
      </c>
      <c r="E244" s="1">
        <v>0.4</v>
      </c>
      <c r="F244" s="1">
        <v>9.8</v>
      </c>
      <c r="G244" s="1">
        <v>44</v>
      </c>
      <c r="H244" s="17">
        <v>0.1</v>
      </c>
      <c r="I244" s="1">
        <v>0.4</v>
      </c>
      <c r="J244" s="1">
        <v>0.4</v>
      </c>
      <c r="K244" s="1">
        <v>9.8</v>
      </c>
      <c r="L244" s="1">
        <v>44</v>
      </c>
      <c r="M244" s="4">
        <v>368</v>
      </c>
    </row>
    <row r="245" spans="1:13" ht="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s="12" customFormat="1" ht="14.25" customHeight="1">
      <c r="A246" s="7"/>
      <c r="B246" s="7" t="s">
        <v>14</v>
      </c>
      <c r="C246" s="7">
        <f aca="true" t="shared" si="35" ref="C246:L246">C244+C245</f>
        <v>0.1</v>
      </c>
      <c r="D246" s="7">
        <f t="shared" si="35"/>
        <v>0.4</v>
      </c>
      <c r="E246" s="7">
        <f t="shared" si="35"/>
        <v>0.4</v>
      </c>
      <c r="F246" s="7">
        <f t="shared" si="35"/>
        <v>9.8</v>
      </c>
      <c r="G246" s="7">
        <f t="shared" si="35"/>
        <v>44</v>
      </c>
      <c r="H246" s="7">
        <f t="shared" si="35"/>
        <v>0.1</v>
      </c>
      <c r="I246" s="7">
        <f t="shared" si="35"/>
        <v>0.4</v>
      </c>
      <c r="J246" s="7">
        <f t="shared" si="35"/>
        <v>0.4</v>
      </c>
      <c r="K246" s="7">
        <f t="shared" si="35"/>
        <v>9.8</v>
      </c>
      <c r="L246" s="7">
        <f t="shared" si="35"/>
        <v>44</v>
      </c>
      <c r="M246" s="7"/>
    </row>
    <row r="247" spans="1:13" ht="12.75">
      <c r="A247" s="2" t="s">
        <v>17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5.5">
      <c r="A248" s="2"/>
      <c r="B248" s="1" t="s">
        <v>61</v>
      </c>
      <c r="C248" s="17">
        <v>0.04</v>
      </c>
      <c r="D248" s="1">
        <v>1.15</v>
      </c>
      <c r="E248" s="1">
        <v>2.47</v>
      </c>
      <c r="F248" s="1">
        <v>3.22</v>
      </c>
      <c r="G248" s="1">
        <v>39.72</v>
      </c>
      <c r="H248" s="17">
        <v>0.05</v>
      </c>
      <c r="I248" s="1">
        <v>1.44</v>
      </c>
      <c r="J248" s="1">
        <v>3.09</v>
      </c>
      <c r="K248" s="1">
        <v>4.02</v>
      </c>
      <c r="L248" s="1">
        <v>49.7</v>
      </c>
      <c r="M248" s="4">
        <v>12</v>
      </c>
    </row>
    <row r="249" spans="1:13" ht="26.25" customHeight="1">
      <c r="A249" s="2"/>
      <c r="B249" s="1" t="s">
        <v>104</v>
      </c>
      <c r="C249" s="17">
        <v>0.18</v>
      </c>
      <c r="D249" s="1">
        <v>1.44</v>
      </c>
      <c r="E249" s="1">
        <v>1.93</v>
      </c>
      <c r="F249" s="1">
        <v>9.63</v>
      </c>
      <c r="G249" s="1">
        <v>61.69</v>
      </c>
      <c r="H249" s="17">
        <v>0.18</v>
      </c>
      <c r="I249" s="1">
        <v>1.44</v>
      </c>
      <c r="J249" s="1">
        <v>1.93</v>
      </c>
      <c r="K249" s="1">
        <v>9.63</v>
      </c>
      <c r="L249" s="1">
        <v>61.69</v>
      </c>
      <c r="M249" s="4">
        <v>154</v>
      </c>
    </row>
    <row r="250" spans="1:13" ht="16.5" customHeight="1">
      <c r="A250" s="2"/>
      <c r="B250" s="1" t="s">
        <v>116</v>
      </c>
      <c r="C250" s="17">
        <v>0.12</v>
      </c>
      <c r="D250" s="1">
        <v>6.84</v>
      </c>
      <c r="E250" s="1">
        <v>6.28</v>
      </c>
      <c r="F250" s="1">
        <v>29.66</v>
      </c>
      <c r="G250" s="1">
        <v>202.44</v>
      </c>
      <c r="H250" s="17">
        <v>0.14</v>
      </c>
      <c r="I250" s="1">
        <v>4.89</v>
      </c>
      <c r="J250" s="1">
        <v>7.29</v>
      </c>
      <c r="K250" s="1">
        <v>17.5</v>
      </c>
      <c r="L250" s="1">
        <v>156</v>
      </c>
      <c r="M250" s="4">
        <v>64</v>
      </c>
    </row>
    <row r="251" spans="1:13" ht="15" customHeight="1">
      <c r="A251" s="2"/>
      <c r="B251" s="19" t="s">
        <v>51</v>
      </c>
      <c r="C251" s="17">
        <v>0.03</v>
      </c>
      <c r="D251" s="1">
        <v>0.35</v>
      </c>
      <c r="E251" s="1">
        <v>1.26</v>
      </c>
      <c r="F251" s="1">
        <v>2.41</v>
      </c>
      <c r="G251" s="1">
        <v>22.35</v>
      </c>
      <c r="H251" s="17">
        <v>0.05</v>
      </c>
      <c r="I251" s="1">
        <v>0.58</v>
      </c>
      <c r="J251" s="1">
        <v>2.1</v>
      </c>
      <c r="K251" s="1">
        <v>4.01</v>
      </c>
      <c r="L251" s="1">
        <v>37.25</v>
      </c>
      <c r="M251" s="4">
        <v>348</v>
      </c>
    </row>
    <row r="252" spans="1:13" ht="15" customHeight="1">
      <c r="A252" s="2"/>
      <c r="B252" s="1" t="s">
        <v>18</v>
      </c>
      <c r="C252" s="17">
        <v>0.06</v>
      </c>
      <c r="D252" s="1">
        <v>8.37</v>
      </c>
      <c r="E252" s="1">
        <v>2.93</v>
      </c>
      <c r="F252" s="1">
        <v>6.78</v>
      </c>
      <c r="G252" s="1">
        <v>87</v>
      </c>
      <c r="H252" s="17">
        <v>0.08</v>
      </c>
      <c r="I252" s="1">
        <v>10.16</v>
      </c>
      <c r="J252" s="1">
        <v>3.9</v>
      </c>
      <c r="K252" s="1">
        <v>9.04</v>
      </c>
      <c r="L252" s="1">
        <v>116</v>
      </c>
      <c r="M252" s="4">
        <v>256</v>
      </c>
    </row>
    <row r="253" spans="1:13" ht="15" customHeight="1">
      <c r="A253" s="2"/>
      <c r="B253" s="1" t="s">
        <v>16</v>
      </c>
      <c r="C253" s="17">
        <v>0.15</v>
      </c>
      <c r="D253" s="1">
        <v>0.75</v>
      </c>
      <c r="E253" s="1">
        <v>0.15</v>
      </c>
      <c r="F253" s="1">
        <v>15.15</v>
      </c>
      <c r="G253" s="1">
        <v>69</v>
      </c>
      <c r="H253" s="17">
        <v>0.2</v>
      </c>
      <c r="I253" s="1">
        <v>1</v>
      </c>
      <c r="J253" s="1">
        <v>0.2</v>
      </c>
      <c r="K253" s="1">
        <v>20.2</v>
      </c>
      <c r="L253" s="1">
        <v>92</v>
      </c>
      <c r="M253" s="4">
        <v>130</v>
      </c>
    </row>
    <row r="254" spans="1:13" ht="15" customHeight="1">
      <c r="A254" s="2"/>
      <c r="B254" s="1" t="s">
        <v>77</v>
      </c>
      <c r="C254" s="1">
        <v>0.04</v>
      </c>
      <c r="D254" s="1">
        <v>2.4</v>
      </c>
      <c r="E254" s="1">
        <v>0.4</v>
      </c>
      <c r="F254" s="1">
        <v>17.6</v>
      </c>
      <c r="G254" s="1">
        <v>76</v>
      </c>
      <c r="H254" s="1">
        <v>0.06</v>
      </c>
      <c r="I254" s="1">
        <v>3.6</v>
      </c>
      <c r="J254" s="1">
        <v>0.51</v>
      </c>
      <c r="K254" s="1">
        <v>22.5</v>
      </c>
      <c r="L254" s="1">
        <v>114</v>
      </c>
      <c r="M254" s="4" t="s">
        <v>49</v>
      </c>
    </row>
    <row r="255" spans="1:13" s="8" customFormat="1" ht="13.5" customHeight="1">
      <c r="A255" s="7"/>
      <c r="B255" s="7" t="s">
        <v>14</v>
      </c>
      <c r="C255" s="7">
        <f aca="true" t="shared" si="36" ref="C255:L255">C248+C249+C250+C251+C252+C253+C254</f>
        <v>0.62</v>
      </c>
      <c r="D255" s="7">
        <f t="shared" si="36"/>
        <v>21.299999999999997</v>
      </c>
      <c r="E255" s="7">
        <f t="shared" si="36"/>
        <v>15.42</v>
      </c>
      <c r="F255" s="7">
        <f t="shared" si="36"/>
        <v>84.45000000000002</v>
      </c>
      <c r="G255" s="7">
        <f t="shared" si="36"/>
        <v>558.2</v>
      </c>
      <c r="H255" s="7">
        <f t="shared" si="36"/>
        <v>0.76</v>
      </c>
      <c r="I255" s="7">
        <f t="shared" si="36"/>
        <v>23.11</v>
      </c>
      <c r="J255" s="7">
        <f t="shared" si="36"/>
        <v>19.02</v>
      </c>
      <c r="K255" s="7">
        <f t="shared" si="36"/>
        <v>86.89999999999999</v>
      </c>
      <c r="L255" s="7">
        <f t="shared" si="36"/>
        <v>626.64</v>
      </c>
      <c r="M255" s="7"/>
    </row>
    <row r="256" spans="1:13" ht="19.5" customHeight="1">
      <c r="A256" s="2" t="s">
        <v>20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9.5" customHeight="1">
      <c r="A257" s="2"/>
      <c r="B257" s="1" t="s">
        <v>76</v>
      </c>
      <c r="C257" s="1">
        <v>0.11</v>
      </c>
      <c r="D257" s="1">
        <v>2.27</v>
      </c>
      <c r="E257" s="1">
        <v>3.56</v>
      </c>
      <c r="F257" s="1">
        <v>10.37</v>
      </c>
      <c r="G257" s="1">
        <v>82.61</v>
      </c>
      <c r="H257" s="1">
        <v>0.13</v>
      </c>
      <c r="I257" s="1">
        <v>2.68</v>
      </c>
      <c r="J257" s="1">
        <v>4.21</v>
      </c>
      <c r="K257" s="1">
        <v>12.26</v>
      </c>
      <c r="L257" s="1">
        <v>97.63</v>
      </c>
      <c r="M257" s="4">
        <v>336</v>
      </c>
    </row>
    <row r="258" spans="1:13" ht="20.25" customHeight="1">
      <c r="A258" s="2"/>
      <c r="B258" s="1" t="s">
        <v>21</v>
      </c>
      <c r="C258" s="1">
        <v>0.04</v>
      </c>
      <c r="D258" s="1">
        <v>3.16</v>
      </c>
      <c r="E258" s="1">
        <v>0.4</v>
      </c>
      <c r="F258" s="1">
        <v>19.32</v>
      </c>
      <c r="G258" s="1">
        <v>94</v>
      </c>
      <c r="H258" s="1">
        <v>0.05</v>
      </c>
      <c r="I258" s="1">
        <v>3.95</v>
      </c>
      <c r="J258" s="1">
        <v>0.5</v>
      </c>
      <c r="K258" s="1">
        <v>24.15</v>
      </c>
      <c r="L258" s="1">
        <v>117.5</v>
      </c>
      <c r="M258" s="4" t="s">
        <v>91</v>
      </c>
    </row>
    <row r="259" spans="1:13" ht="0.75" customHeight="1">
      <c r="A259" s="2"/>
      <c r="B259" s="1" t="s">
        <v>49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20"/>
    </row>
    <row r="260" spans="1:13" ht="18.75" customHeight="1">
      <c r="A260" s="2"/>
      <c r="B260" s="1" t="s">
        <v>68</v>
      </c>
      <c r="C260" s="17">
        <v>0.18</v>
      </c>
      <c r="D260" s="1">
        <v>2.66</v>
      </c>
      <c r="E260" s="1">
        <v>2.34</v>
      </c>
      <c r="F260" s="1">
        <v>14.31</v>
      </c>
      <c r="G260" s="1">
        <v>88.99</v>
      </c>
      <c r="H260" s="17">
        <v>0.2</v>
      </c>
      <c r="I260" s="1">
        <v>2.96</v>
      </c>
      <c r="J260" s="1">
        <v>2.6</v>
      </c>
      <c r="K260" s="1">
        <v>15.9</v>
      </c>
      <c r="L260" s="1">
        <v>98.88</v>
      </c>
      <c r="M260" s="4">
        <v>394</v>
      </c>
    </row>
    <row r="261" spans="1:13" ht="18" customHeight="1">
      <c r="A261" s="2"/>
      <c r="B261" s="26" t="s">
        <v>62</v>
      </c>
      <c r="C261" s="17">
        <v>0.06</v>
      </c>
      <c r="D261" s="1">
        <v>6.29</v>
      </c>
      <c r="E261" s="1">
        <v>6.54</v>
      </c>
      <c r="F261" s="1">
        <v>19.87</v>
      </c>
      <c r="G261" s="1">
        <v>172.38</v>
      </c>
      <c r="H261" s="17">
        <v>0.08</v>
      </c>
      <c r="I261" s="1">
        <v>7.38</v>
      </c>
      <c r="J261" s="1">
        <v>8.72</v>
      </c>
      <c r="K261" s="1">
        <v>26.49</v>
      </c>
      <c r="L261" s="1">
        <v>229.84</v>
      </c>
      <c r="M261" s="4">
        <v>136</v>
      </c>
    </row>
    <row r="262" spans="1:13" s="8" customFormat="1" ht="15.75" customHeight="1">
      <c r="A262" s="7"/>
      <c r="B262" s="7" t="s">
        <v>14</v>
      </c>
      <c r="C262" s="7">
        <f aca="true" t="shared" si="37" ref="C262:L262">C257+C258+C260+C261</f>
        <v>0.38999999999999996</v>
      </c>
      <c r="D262" s="7">
        <f t="shared" si="37"/>
        <v>14.379999999999999</v>
      </c>
      <c r="E262" s="7">
        <f t="shared" si="37"/>
        <v>12.84</v>
      </c>
      <c r="F262" s="7">
        <f t="shared" si="37"/>
        <v>63.870000000000005</v>
      </c>
      <c r="G262" s="7">
        <f t="shared" si="37"/>
        <v>437.98</v>
      </c>
      <c r="H262" s="7">
        <f t="shared" si="37"/>
        <v>0.46</v>
      </c>
      <c r="I262" s="7">
        <f t="shared" si="37"/>
        <v>16.97</v>
      </c>
      <c r="J262" s="7">
        <f t="shared" si="37"/>
        <v>16.03</v>
      </c>
      <c r="K262" s="7">
        <f t="shared" si="37"/>
        <v>78.8</v>
      </c>
      <c r="L262" s="7">
        <f t="shared" si="37"/>
        <v>543.85</v>
      </c>
      <c r="M262" s="7"/>
    </row>
    <row r="263" spans="1:13" s="14" customFormat="1" ht="22.5" customHeight="1">
      <c r="A263" s="39" t="s">
        <v>42</v>
      </c>
      <c r="B263" s="40"/>
      <c r="C263" s="13">
        <f aca="true" t="shared" si="38" ref="C263:L263">C242+C246+C255+C262</f>
        <v>1.434</v>
      </c>
      <c r="D263" s="13">
        <f t="shared" si="38"/>
        <v>43.089999999999996</v>
      </c>
      <c r="E263" s="13">
        <f t="shared" si="38"/>
        <v>35.69</v>
      </c>
      <c r="F263" s="13">
        <f t="shared" si="38"/>
        <v>194.21000000000004</v>
      </c>
      <c r="G263" s="13">
        <f t="shared" si="38"/>
        <v>1277.19</v>
      </c>
      <c r="H263" s="13">
        <f t="shared" si="38"/>
        <v>1.704</v>
      </c>
      <c r="I263" s="13">
        <f t="shared" si="38"/>
        <v>48.89</v>
      </c>
      <c r="J263" s="13">
        <f t="shared" si="38"/>
        <v>43.89</v>
      </c>
      <c r="K263" s="13">
        <f t="shared" si="38"/>
        <v>218.82999999999998</v>
      </c>
      <c r="L263" s="13">
        <f t="shared" si="38"/>
        <v>1498.5</v>
      </c>
      <c r="M263" s="13"/>
    </row>
    <row r="264" spans="1:13" s="14" customFormat="1" ht="33" customHeight="1">
      <c r="A264" s="41" t="s">
        <v>0</v>
      </c>
      <c r="B264" s="41" t="s">
        <v>1</v>
      </c>
      <c r="C264" s="3" t="s">
        <v>2</v>
      </c>
      <c r="D264" s="43" t="s">
        <v>4</v>
      </c>
      <c r="E264" s="44"/>
      <c r="F264" s="45"/>
      <c r="G264" s="41" t="s">
        <v>8</v>
      </c>
      <c r="H264" s="3" t="s">
        <v>2</v>
      </c>
      <c r="I264" s="43" t="s">
        <v>4</v>
      </c>
      <c r="J264" s="44"/>
      <c r="K264" s="45"/>
      <c r="L264" s="41" t="s">
        <v>8</v>
      </c>
      <c r="M264" s="41" t="s">
        <v>10</v>
      </c>
    </row>
    <row r="265" spans="1:13" s="14" customFormat="1" ht="33" customHeight="1">
      <c r="A265" s="42"/>
      <c r="B265" s="42"/>
      <c r="C265" s="3" t="s">
        <v>3</v>
      </c>
      <c r="D265" s="3" t="s">
        <v>5</v>
      </c>
      <c r="E265" s="3" t="s">
        <v>6</v>
      </c>
      <c r="F265" s="3" t="s">
        <v>7</v>
      </c>
      <c r="G265" s="42"/>
      <c r="H265" s="3" t="s">
        <v>9</v>
      </c>
      <c r="I265" s="3" t="s">
        <v>5</v>
      </c>
      <c r="J265" s="3" t="s">
        <v>6</v>
      </c>
      <c r="K265" s="3" t="s">
        <v>7</v>
      </c>
      <c r="L265" s="42"/>
      <c r="M265" s="42"/>
    </row>
    <row r="266" spans="1:13" s="9" customFormat="1" ht="17.25" customHeight="1">
      <c r="A266" s="10" t="s">
        <v>43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22.5" customHeight="1">
      <c r="A267" s="2" t="s">
        <v>12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5.5">
      <c r="A268" s="2"/>
      <c r="B268" s="1" t="s">
        <v>52</v>
      </c>
      <c r="C268" s="17">
        <v>0.15</v>
      </c>
      <c r="D268" s="1">
        <v>5.24</v>
      </c>
      <c r="E268" s="1">
        <v>7.82</v>
      </c>
      <c r="F268" s="1">
        <v>18.8</v>
      </c>
      <c r="G268" s="1">
        <v>167</v>
      </c>
      <c r="H268" s="17">
        <v>0.18</v>
      </c>
      <c r="I268" s="1">
        <v>6.28</v>
      </c>
      <c r="J268" s="1">
        <v>9.38</v>
      </c>
      <c r="K268" s="1">
        <v>22.5</v>
      </c>
      <c r="L268" s="1">
        <v>200</v>
      </c>
      <c r="M268" s="4">
        <v>64</v>
      </c>
    </row>
    <row r="269" spans="1:13" ht="12.75">
      <c r="A269" s="2"/>
      <c r="B269" s="1" t="s">
        <v>92</v>
      </c>
      <c r="C269" s="1">
        <v>0.15</v>
      </c>
      <c r="D269" s="1">
        <v>9</v>
      </c>
      <c r="E269" s="1">
        <v>2.3</v>
      </c>
      <c r="F269" s="1">
        <v>9.75</v>
      </c>
      <c r="G269" s="1">
        <v>36.96</v>
      </c>
      <c r="H269" s="1">
        <v>0.15</v>
      </c>
      <c r="I269" s="1">
        <v>9</v>
      </c>
      <c r="J269" s="1">
        <v>2.3</v>
      </c>
      <c r="K269" s="1">
        <v>9.75</v>
      </c>
      <c r="L269" s="1">
        <v>36.96</v>
      </c>
      <c r="M269" s="4">
        <v>132</v>
      </c>
    </row>
    <row r="270" spans="1:13" ht="13.5" customHeight="1">
      <c r="A270" s="2"/>
      <c r="B270" s="1" t="s">
        <v>110</v>
      </c>
      <c r="C270" s="17">
        <v>0.04</v>
      </c>
      <c r="D270" s="1">
        <v>4.2</v>
      </c>
      <c r="E270" s="1">
        <v>6.12</v>
      </c>
      <c r="F270" s="1">
        <v>12.9</v>
      </c>
      <c r="G270" s="1">
        <v>124</v>
      </c>
      <c r="H270" s="17">
        <v>0.04</v>
      </c>
      <c r="I270" s="1">
        <v>4.2</v>
      </c>
      <c r="J270" s="1">
        <v>6.12</v>
      </c>
      <c r="K270" s="1">
        <v>12.9</v>
      </c>
      <c r="L270" s="1">
        <v>124</v>
      </c>
      <c r="M270" s="4">
        <v>3</v>
      </c>
    </row>
    <row r="271" spans="1:13" ht="12.75" hidden="1">
      <c r="A271" s="2"/>
      <c r="B271" s="1" t="s">
        <v>49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s="12" customFormat="1" ht="12.75">
      <c r="A272" s="7"/>
      <c r="B272" s="7" t="s">
        <v>14</v>
      </c>
      <c r="C272" s="7">
        <f>C268+C269+C270</f>
        <v>0.33999999999999997</v>
      </c>
      <c r="D272" s="7">
        <f>D268+D269+D270</f>
        <v>18.44</v>
      </c>
      <c r="E272" s="7">
        <f aca="true" t="shared" si="39" ref="E272:L272">E268+E269+E270+E271</f>
        <v>16.240000000000002</v>
      </c>
      <c r="F272" s="7">
        <f t="shared" si="39"/>
        <v>41.45</v>
      </c>
      <c r="G272" s="7">
        <f t="shared" si="39"/>
        <v>327.96000000000004</v>
      </c>
      <c r="H272" s="7">
        <f t="shared" si="39"/>
        <v>0.36999999999999994</v>
      </c>
      <c r="I272" s="7">
        <f t="shared" si="39"/>
        <v>19.48</v>
      </c>
      <c r="J272" s="7">
        <f t="shared" si="39"/>
        <v>17.8</v>
      </c>
      <c r="K272" s="7">
        <f t="shared" si="39"/>
        <v>45.15</v>
      </c>
      <c r="L272" s="7">
        <f t="shared" si="39"/>
        <v>360.96000000000004</v>
      </c>
      <c r="M272" s="7"/>
    </row>
    <row r="273" spans="1:13" ht="25.5">
      <c r="A273" s="2" t="s">
        <v>15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6.5" customHeight="1">
      <c r="A274" s="2"/>
      <c r="B274" s="1" t="s">
        <v>95</v>
      </c>
      <c r="C274" s="17">
        <v>0.1</v>
      </c>
      <c r="D274" s="1">
        <v>0.4</v>
      </c>
      <c r="E274" s="1">
        <v>0.3</v>
      </c>
      <c r="F274" s="1">
        <v>10.3</v>
      </c>
      <c r="G274" s="1">
        <v>46</v>
      </c>
      <c r="H274" s="17">
        <v>0.1</v>
      </c>
      <c r="I274" s="1">
        <v>0.4</v>
      </c>
      <c r="J274" s="1">
        <v>0.3</v>
      </c>
      <c r="K274" s="1">
        <v>10.3</v>
      </c>
      <c r="L274" s="1">
        <v>46</v>
      </c>
      <c r="M274" s="4" t="s">
        <v>85</v>
      </c>
    </row>
    <row r="275" spans="1:13" s="12" customFormat="1" ht="13.5" customHeight="1">
      <c r="A275" s="7"/>
      <c r="B275" s="7" t="s">
        <v>14</v>
      </c>
      <c r="C275" s="7">
        <f aca="true" t="shared" si="40" ref="C275:L275">C274</f>
        <v>0.1</v>
      </c>
      <c r="D275" s="7">
        <f t="shared" si="40"/>
        <v>0.4</v>
      </c>
      <c r="E275" s="7">
        <f t="shared" si="40"/>
        <v>0.3</v>
      </c>
      <c r="F275" s="7">
        <f t="shared" si="40"/>
        <v>10.3</v>
      </c>
      <c r="G275" s="7">
        <f t="shared" si="40"/>
        <v>46</v>
      </c>
      <c r="H275" s="7">
        <f t="shared" si="40"/>
        <v>0.1</v>
      </c>
      <c r="I275" s="7">
        <f t="shared" si="40"/>
        <v>0.4</v>
      </c>
      <c r="J275" s="7">
        <f t="shared" si="40"/>
        <v>0.3</v>
      </c>
      <c r="K275" s="7">
        <f t="shared" si="40"/>
        <v>10.3</v>
      </c>
      <c r="L275" s="7">
        <f t="shared" si="40"/>
        <v>46</v>
      </c>
      <c r="M275" s="7"/>
    </row>
    <row r="276" spans="1:13" ht="17.25" customHeight="1">
      <c r="A276" s="2" t="s">
        <v>17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5.5">
      <c r="A277" s="2"/>
      <c r="B277" s="1" t="s">
        <v>75</v>
      </c>
      <c r="C277" s="17">
        <v>0.04</v>
      </c>
      <c r="D277" s="1">
        <v>1.19</v>
      </c>
      <c r="E277" s="1">
        <v>2.08</v>
      </c>
      <c r="F277" s="1">
        <v>2.5</v>
      </c>
      <c r="G277" s="1">
        <v>33.44</v>
      </c>
      <c r="H277" s="17">
        <v>0.06</v>
      </c>
      <c r="I277" s="1">
        <v>1.79</v>
      </c>
      <c r="J277" s="1">
        <v>3.11</v>
      </c>
      <c r="K277" s="1">
        <v>3.75</v>
      </c>
      <c r="L277" s="1">
        <v>50.16</v>
      </c>
      <c r="M277" s="4">
        <v>10</v>
      </c>
    </row>
    <row r="278" spans="1:13" ht="15.75" customHeight="1">
      <c r="A278" s="2"/>
      <c r="B278" s="1" t="s">
        <v>63</v>
      </c>
      <c r="C278" s="17">
        <v>0.18</v>
      </c>
      <c r="D278" s="1">
        <v>2.18</v>
      </c>
      <c r="E278" s="1">
        <v>1.46</v>
      </c>
      <c r="F278" s="1">
        <v>11.88</v>
      </c>
      <c r="G278" s="1">
        <v>82.87</v>
      </c>
      <c r="H278" s="17">
        <v>0.2</v>
      </c>
      <c r="I278" s="1">
        <v>2.42</v>
      </c>
      <c r="J278" s="1">
        <v>1.62</v>
      </c>
      <c r="K278" s="1">
        <v>13.2</v>
      </c>
      <c r="L278" s="1">
        <v>92.08</v>
      </c>
      <c r="M278" s="4">
        <v>37</v>
      </c>
    </row>
    <row r="279" spans="1:13" ht="15.75" customHeight="1">
      <c r="A279" s="2"/>
      <c r="B279" s="1" t="s">
        <v>19</v>
      </c>
      <c r="C279" s="17">
        <v>0.12</v>
      </c>
      <c r="D279" s="1">
        <v>2.45</v>
      </c>
      <c r="E279" s="1">
        <v>3.84</v>
      </c>
      <c r="F279" s="1">
        <v>16.36</v>
      </c>
      <c r="G279" s="1">
        <v>109.8</v>
      </c>
      <c r="H279" s="17">
        <v>0.14</v>
      </c>
      <c r="I279" s="1">
        <v>2.86</v>
      </c>
      <c r="J279" s="1">
        <v>4.48</v>
      </c>
      <c r="K279" s="1">
        <v>19.1</v>
      </c>
      <c r="L279" s="1">
        <v>128</v>
      </c>
      <c r="M279" s="4">
        <v>321</v>
      </c>
    </row>
    <row r="280" spans="1:13" ht="15.75" customHeight="1">
      <c r="A280" s="2"/>
      <c r="B280" s="26" t="s">
        <v>64</v>
      </c>
      <c r="C280" s="17">
        <v>0.06</v>
      </c>
      <c r="D280" s="1">
        <v>4.09</v>
      </c>
      <c r="E280" s="1">
        <v>4.7</v>
      </c>
      <c r="F280" s="1">
        <v>5.17</v>
      </c>
      <c r="G280" s="1">
        <v>79.5</v>
      </c>
      <c r="H280" s="17">
        <v>0.08</v>
      </c>
      <c r="I280" s="1">
        <v>5.46</v>
      </c>
      <c r="J280" s="1">
        <v>6.26</v>
      </c>
      <c r="K280" s="1">
        <v>6.9</v>
      </c>
      <c r="L280" s="1">
        <v>106</v>
      </c>
      <c r="M280" s="4">
        <v>287</v>
      </c>
    </row>
    <row r="281" spans="1:13" ht="15" customHeight="1">
      <c r="A281" s="2"/>
      <c r="B281" s="19" t="s">
        <v>51</v>
      </c>
      <c r="C281" s="17">
        <v>0.03</v>
      </c>
      <c r="D281" s="1">
        <v>0.35</v>
      </c>
      <c r="E281" s="1">
        <v>1.26</v>
      </c>
      <c r="F281" s="1">
        <v>2.41</v>
      </c>
      <c r="G281" s="1">
        <v>22.35</v>
      </c>
      <c r="H281" s="17">
        <v>0.05</v>
      </c>
      <c r="I281" s="1">
        <v>0.58</v>
      </c>
      <c r="J281" s="1">
        <v>2.1</v>
      </c>
      <c r="K281" s="1">
        <v>4.01</v>
      </c>
      <c r="L281" s="1">
        <v>37.25</v>
      </c>
      <c r="M281" s="4">
        <v>348</v>
      </c>
    </row>
    <row r="282" spans="1:13" ht="14.25" customHeight="1">
      <c r="A282" s="2"/>
      <c r="B282" s="1" t="s">
        <v>82</v>
      </c>
      <c r="C282" s="17">
        <v>0.15</v>
      </c>
      <c r="D282" s="1">
        <v>0.33</v>
      </c>
      <c r="E282" s="17">
        <v>0.02</v>
      </c>
      <c r="F282" s="1">
        <v>20.82</v>
      </c>
      <c r="G282" s="1">
        <v>84.75</v>
      </c>
      <c r="H282" s="17">
        <v>0.18</v>
      </c>
      <c r="I282" s="1">
        <v>0.4</v>
      </c>
      <c r="J282" s="1">
        <v>0.02</v>
      </c>
      <c r="K282" s="1">
        <v>24.98</v>
      </c>
      <c r="L282" s="1">
        <v>101.7</v>
      </c>
      <c r="M282" s="4">
        <v>376</v>
      </c>
    </row>
    <row r="283" spans="1:13" ht="12.75">
      <c r="A283" s="2"/>
      <c r="B283" s="1" t="s">
        <v>77</v>
      </c>
      <c r="C283" s="1">
        <v>0.04</v>
      </c>
      <c r="D283" s="1">
        <v>2.4</v>
      </c>
      <c r="E283" s="1">
        <v>0.4</v>
      </c>
      <c r="F283" s="1">
        <v>17.6</v>
      </c>
      <c r="G283" s="1">
        <v>76</v>
      </c>
      <c r="H283" s="1">
        <v>0.06</v>
      </c>
      <c r="I283" s="1">
        <v>3.6</v>
      </c>
      <c r="J283" s="1">
        <v>0.51</v>
      </c>
      <c r="K283" s="1">
        <v>22.5</v>
      </c>
      <c r="L283" s="1">
        <v>114</v>
      </c>
      <c r="M283" s="4" t="s">
        <v>49</v>
      </c>
    </row>
    <row r="284" spans="1:13" s="8" customFormat="1" ht="13.5" customHeight="1">
      <c r="A284" s="7"/>
      <c r="B284" s="7" t="s">
        <v>14</v>
      </c>
      <c r="C284" s="7">
        <f>C277+C278+C279+C280+C281+C282+C283</f>
        <v>0.62</v>
      </c>
      <c r="D284" s="7">
        <f>D277+D278+D279+D280+D281+D283+D282</f>
        <v>12.99</v>
      </c>
      <c r="E284" s="7">
        <f>E277+E278+E279+E280+E281+E283+E282</f>
        <v>13.76</v>
      </c>
      <c r="F284" s="7">
        <f>F277+F278+F279+F280+F281+F282+F283</f>
        <v>76.74000000000001</v>
      </c>
      <c r="G284" s="7">
        <f>G277+G278+G279+G280+G281+G282+G283</f>
        <v>488.71000000000004</v>
      </c>
      <c r="H284" s="7">
        <f>H277+H278+H279+H280+H281+H283+H282</f>
        <v>0.77</v>
      </c>
      <c r="I284" s="7">
        <f>I277+I278+I279+I280+I281+I283+I282</f>
        <v>17.11</v>
      </c>
      <c r="J284" s="7">
        <f>J277+J278+J279+J280+J281+J283+J282</f>
        <v>18.1</v>
      </c>
      <c r="K284" s="7">
        <f>K277+K278+K279+K280+K281+K283+K282</f>
        <v>94.44</v>
      </c>
      <c r="L284" s="7">
        <f>L277+L278+L279+L280+L281+L283+L282</f>
        <v>629.19</v>
      </c>
      <c r="M284" s="7"/>
    </row>
    <row r="285" spans="1:13" ht="14.25" customHeight="1">
      <c r="A285" s="2" t="s">
        <v>20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2"/>
      <c r="B286" s="1" t="s">
        <v>109</v>
      </c>
      <c r="C286" s="17">
        <v>0.15</v>
      </c>
      <c r="D286" s="1">
        <v>4.5</v>
      </c>
      <c r="E286" s="1">
        <v>3.45</v>
      </c>
      <c r="F286" s="1">
        <v>6.75</v>
      </c>
      <c r="G286" s="1">
        <v>108</v>
      </c>
      <c r="H286" s="17">
        <v>0.15</v>
      </c>
      <c r="I286" s="1">
        <v>4.5</v>
      </c>
      <c r="J286" s="1">
        <v>3.45</v>
      </c>
      <c r="K286" s="1">
        <v>6.75</v>
      </c>
      <c r="L286" s="1">
        <v>108</v>
      </c>
      <c r="M286" s="4">
        <v>6</v>
      </c>
    </row>
    <row r="287" spans="1:13" ht="15" customHeight="1">
      <c r="A287" s="2"/>
      <c r="B287" s="1" t="s">
        <v>105</v>
      </c>
      <c r="C287" s="1">
        <v>0.04</v>
      </c>
      <c r="D287" s="17">
        <v>2.36</v>
      </c>
      <c r="E287" s="1">
        <v>1.88</v>
      </c>
      <c r="F287" s="17">
        <v>30</v>
      </c>
      <c r="G287" s="1">
        <v>146</v>
      </c>
      <c r="H287" s="1">
        <v>0.04</v>
      </c>
      <c r="I287" s="17">
        <v>2.36</v>
      </c>
      <c r="J287" s="1">
        <v>1.88</v>
      </c>
      <c r="K287" s="17">
        <v>30</v>
      </c>
      <c r="L287" s="1">
        <v>146</v>
      </c>
      <c r="M287" s="4">
        <v>608</v>
      </c>
    </row>
    <row r="288" spans="1:13" ht="12.75" hidden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.5" customHeight="1" hidden="1">
      <c r="A289" s="2"/>
      <c r="B289" s="1" t="s">
        <v>49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s="8" customFormat="1" ht="14.25" customHeight="1">
      <c r="A290" s="7"/>
      <c r="B290" s="7" t="s">
        <v>14</v>
      </c>
      <c r="C290" s="7">
        <f>C286+C287</f>
        <v>0.19</v>
      </c>
      <c r="D290" s="7">
        <f aca="true" t="shared" si="41" ref="D290:L290">D286+D287+D288+D289</f>
        <v>6.859999999999999</v>
      </c>
      <c r="E290" s="7">
        <f t="shared" si="41"/>
        <v>5.33</v>
      </c>
      <c r="F290" s="7">
        <f t="shared" si="41"/>
        <v>36.75</v>
      </c>
      <c r="G290" s="7">
        <f t="shared" si="41"/>
        <v>254</v>
      </c>
      <c r="H290" s="7">
        <f t="shared" si="41"/>
        <v>0.19</v>
      </c>
      <c r="I290" s="7">
        <f t="shared" si="41"/>
        <v>6.859999999999999</v>
      </c>
      <c r="J290" s="7">
        <f t="shared" si="41"/>
        <v>5.33</v>
      </c>
      <c r="K290" s="7">
        <f t="shared" si="41"/>
        <v>36.75</v>
      </c>
      <c r="L290" s="7">
        <f t="shared" si="41"/>
        <v>254</v>
      </c>
      <c r="M290" s="7"/>
    </row>
    <row r="291" spans="1:13" s="14" customFormat="1" ht="18" customHeight="1">
      <c r="A291" s="48" t="s">
        <v>44</v>
      </c>
      <c r="B291" s="49"/>
      <c r="C291" s="23">
        <f aca="true" t="shared" si="42" ref="C291:L291">C272+C275+C284+C290</f>
        <v>1.25</v>
      </c>
      <c r="D291" s="23">
        <f t="shared" si="42"/>
        <v>38.69</v>
      </c>
      <c r="E291" s="23">
        <f t="shared" si="42"/>
        <v>35.63</v>
      </c>
      <c r="F291" s="23">
        <f t="shared" si="42"/>
        <v>165.24</v>
      </c>
      <c r="G291" s="23">
        <f t="shared" si="42"/>
        <v>1116.67</v>
      </c>
      <c r="H291" s="23">
        <f t="shared" si="42"/>
        <v>1.43</v>
      </c>
      <c r="I291" s="23">
        <f t="shared" si="42"/>
        <v>43.849999999999994</v>
      </c>
      <c r="J291" s="23">
        <f t="shared" si="42"/>
        <v>41.53</v>
      </c>
      <c r="K291" s="23">
        <f t="shared" si="42"/>
        <v>186.64</v>
      </c>
      <c r="L291" s="23">
        <f t="shared" si="42"/>
        <v>1290.15</v>
      </c>
      <c r="M291" s="23"/>
    </row>
    <row r="292" spans="1:13" s="14" customFormat="1" ht="17.25" customHeight="1">
      <c r="A292" s="46" t="s">
        <v>45</v>
      </c>
      <c r="B292" s="47"/>
      <c r="C292" s="24">
        <f aca="true" t="shared" si="43" ref="C292:M292">C34+C63+C92+C120+C148+C173+C204+C233+C263+C291</f>
        <v>28.052</v>
      </c>
      <c r="D292" s="24">
        <f t="shared" si="43"/>
        <v>377.15</v>
      </c>
      <c r="E292" s="24">
        <f t="shared" si="43"/>
        <v>338.075</v>
      </c>
      <c r="F292" s="24">
        <f t="shared" si="43"/>
        <v>1736.77</v>
      </c>
      <c r="G292" s="25">
        <f t="shared" si="43"/>
        <v>11333.36</v>
      </c>
      <c r="H292" s="24">
        <f t="shared" si="43"/>
        <v>14.832</v>
      </c>
      <c r="I292" s="24">
        <f t="shared" si="43"/>
        <v>447.985</v>
      </c>
      <c r="J292" s="24">
        <f t="shared" si="43"/>
        <v>405.99</v>
      </c>
      <c r="K292" s="24">
        <f t="shared" si="43"/>
        <v>1996.4099999999999</v>
      </c>
      <c r="L292" s="24">
        <f t="shared" si="43"/>
        <v>13647.84</v>
      </c>
      <c r="M292" s="25">
        <f t="shared" si="43"/>
        <v>0</v>
      </c>
    </row>
    <row r="293" spans="1:13" ht="12.75">
      <c r="A293" s="43" t="s">
        <v>46</v>
      </c>
      <c r="B293" s="45"/>
      <c r="C293" s="2">
        <f>C292/10</f>
        <v>2.8052</v>
      </c>
      <c r="D293" s="2">
        <f>D292/10</f>
        <v>37.714999999999996</v>
      </c>
      <c r="E293" s="2">
        <f aca="true" t="shared" si="44" ref="E293:M293">E292/10</f>
        <v>33.8075</v>
      </c>
      <c r="F293" s="2">
        <f t="shared" si="44"/>
        <v>173.677</v>
      </c>
      <c r="G293" s="2">
        <f t="shared" si="44"/>
        <v>1133.336</v>
      </c>
      <c r="H293" s="2">
        <f t="shared" si="44"/>
        <v>1.4832</v>
      </c>
      <c r="I293" s="2">
        <f t="shared" si="44"/>
        <v>44.798500000000004</v>
      </c>
      <c r="J293" s="2">
        <f t="shared" si="44"/>
        <v>40.599000000000004</v>
      </c>
      <c r="K293" s="2">
        <f t="shared" si="44"/>
        <v>199.641</v>
      </c>
      <c r="L293" s="2">
        <f t="shared" si="44"/>
        <v>1364.784</v>
      </c>
      <c r="M293" s="2">
        <f t="shared" si="44"/>
        <v>0</v>
      </c>
    </row>
    <row r="294" spans="1:13" ht="26.25" customHeight="1">
      <c r="A294" s="43" t="s">
        <v>47</v>
      </c>
      <c r="B294" s="4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</sheetData>
  <sheetProtection/>
  <mergeCells count="89">
    <mergeCell ref="D264:F264"/>
    <mergeCell ref="G264:G265"/>
    <mergeCell ref="I264:K264"/>
    <mergeCell ref="L264:L265"/>
    <mergeCell ref="A234:A235"/>
    <mergeCell ref="G234:G235"/>
    <mergeCell ref="I234:K234"/>
    <mergeCell ref="A263:B263"/>
    <mergeCell ref="G205:G206"/>
    <mergeCell ref="I205:K205"/>
    <mergeCell ref="M264:M265"/>
    <mergeCell ref="L234:L235"/>
    <mergeCell ref="M234:M235"/>
    <mergeCell ref="A264:A265"/>
    <mergeCell ref="B264:B265"/>
    <mergeCell ref="L205:L206"/>
    <mergeCell ref="M205:M206"/>
    <mergeCell ref="M175:M176"/>
    <mergeCell ref="M121:M122"/>
    <mergeCell ref="A149:A150"/>
    <mergeCell ref="B149:B150"/>
    <mergeCell ref="D149:F149"/>
    <mergeCell ref="G149:G150"/>
    <mergeCell ref="A175:A176"/>
    <mergeCell ref="A148:B148"/>
    <mergeCell ref="G94:G95"/>
    <mergeCell ref="I94:K94"/>
    <mergeCell ref="L94:L95"/>
    <mergeCell ref="L175:L176"/>
    <mergeCell ref="D175:F175"/>
    <mergeCell ref="G175:G176"/>
    <mergeCell ref="I175:K175"/>
    <mergeCell ref="I149:K149"/>
    <mergeCell ref="L149:L150"/>
    <mergeCell ref="M94:M95"/>
    <mergeCell ref="M149:M150"/>
    <mergeCell ref="M65:M66"/>
    <mergeCell ref="L121:L122"/>
    <mergeCell ref="B121:B122"/>
    <mergeCell ref="D121:F121"/>
    <mergeCell ref="G121:G122"/>
    <mergeCell ref="I121:K121"/>
    <mergeCell ref="B65:B66"/>
    <mergeCell ref="D65:F65"/>
    <mergeCell ref="I65:K65"/>
    <mergeCell ref="A65:A66"/>
    <mergeCell ref="G35:G36"/>
    <mergeCell ref="I35:K35"/>
    <mergeCell ref="L35:L36"/>
    <mergeCell ref="B35:B36"/>
    <mergeCell ref="A63:B63"/>
    <mergeCell ref="L65:L66"/>
    <mergeCell ref="A294:B294"/>
    <mergeCell ref="A1:N1"/>
    <mergeCell ref="A2:N2"/>
    <mergeCell ref="A3:N3"/>
    <mergeCell ref="A4:N4"/>
    <mergeCell ref="A5:N5"/>
    <mergeCell ref="A7:N7"/>
    <mergeCell ref="A34:B34"/>
    <mergeCell ref="A35:A36"/>
    <mergeCell ref="G65:G66"/>
    <mergeCell ref="A292:B292"/>
    <mergeCell ref="A293:B293"/>
    <mergeCell ref="D35:F35"/>
    <mergeCell ref="A205:A206"/>
    <mergeCell ref="B205:B206"/>
    <mergeCell ref="D205:F205"/>
    <mergeCell ref="A291:B291"/>
    <mergeCell ref="D94:F94"/>
    <mergeCell ref="B234:B235"/>
    <mergeCell ref="D234:F234"/>
    <mergeCell ref="G9:G10"/>
    <mergeCell ref="M9:M10"/>
    <mergeCell ref="I9:K9"/>
    <mergeCell ref="L9:L10"/>
    <mergeCell ref="A92:B92"/>
    <mergeCell ref="A120:B120"/>
    <mergeCell ref="A9:A10"/>
    <mergeCell ref="B9:B10"/>
    <mergeCell ref="D9:F9"/>
    <mergeCell ref="M35:M36"/>
    <mergeCell ref="A173:B173"/>
    <mergeCell ref="A204:B204"/>
    <mergeCell ref="A233:B233"/>
    <mergeCell ref="A94:A95"/>
    <mergeCell ref="B94:B95"/>
    <mergeCell ref="B175:B176"/>
    <mergeCell ref="A121:A122"/>
  </mergeCells>
  <printOptions/>
  <pageMargins left="0.3937007874015748" right="0.3937007874015748" top="0.984251968503937" bottom="0.3937007874015748" header="0.3937007874015748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БеловДС-2_Воспит</cp:lastModifiedBy>
  <cp:lastPrinted>2021-09-16T04:05:02Z</cp:lastPrinted>
  <dcterms:created xsi:type="dcterms:W3CDTF">1996-10-08T23:32:33Z</dcterms:created>
  <dcterms:modified xsi:type="dcterms:W3CDTF">2021-10-19T08:01:16Z</dcterms:modified>
  <cp:category/>
  <cp:version/>
  <cp:contentType/>
  <cp:contentStatus/>
</cp:coreProperties>
</file>